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649" activeTab="0"/>
  </bookViews>
  <sheets>
    <sheet name="Report-Rabi Pulses (2022-23 " sheetId="1" r:id="rId1"/>
    <sheet name="Summary (2)" sheetId="2" r:id="rId2"/>
  </sheets>
  <definedNames>
    <definedName name="_xlnm.Print_Area" localSheetId="0">'Report-Rabi Pulses (2022-23 '!$A$1:$P$331</definedName>
    <definedName name="_xlnm.Print_Area" localSheetId="1">'Summary (2)'!$A$1:$R$18</definedName>
    <definedName name="_xlnm.Print_Titles" localSheetId="0">'Report-Rabi Pulses (2022-23 '!$1:$2</definedName>
    <definedName name="_xlnm.Print_Titles" localSheetId="1">'Summary (2)'!$1:$2</definedName>
  </definedNames>
  <calcPr fullCalcOnLoad="1"/>
</workbook>
</file>

<file path=xl/sharedStrings.xml><?xml version="1.0" encoding="utf-8"?>
<sst xmlns="http://schemas.openxmlformats.org/spreadsheetml/2006/main" count="493" uniqueCount="79">
  <si>
    <t>TOTAL</t>
  </si>
  <si>
    <t>Assam</t>
  </si>
  <si>
    <t>Haryana</t>
  </si>
  <si>
    <t>Himachal Pradesh</t>
  </si>
  <si>
    <t>Jammu &amp; Kashmir</t>
  </si>
  <si>
    <t>Jharkhand</t>
  </si>
  <si>
    <t>Punjab</t>
  </si>
  <si>
    <t>West Bengal</t>
  </si>
  <si>
    <t xml:space="preserve">Bihar </t>
  </si>
  <si>
    <t xml:space="preserve">Chhattisgarh </t>
  </si>
  <si>
    <t>Rajasthan</t>
  </si>
  <si>
    <t xml:space="preserve">Gujarat </t>
  </si>
  <si>
    <t xml:space="preserve">Karnataka </t>
  </si>
  <si>
    <t xml:space="preserve">Madhya Pradesh </t>
  </si>
  <si>
    <t xml:space="preserve">Maharashtra </t>
  </si>
  <si>
    <t xml:space="preserve">Uttar Pradesh </t>
  </si>
  <si>
    <t xml:space="preserve">Uttarakhand </t>
  </si>
  <si>
    <t>Normal Area (DES)</t>
  </si>
  <si>
    <t>States</t>
  </si>
  <si>
    <t>Odisha</t>
  </si>
  <si>
    <t>Arunachal Pradesh</t>
  </si>
  <si>
    <t>Kerala</t>
  </si>
  <si>
    <t>Manipur</t>
  </si>
  <si>
    <t>Meghalaya</t>
  </si>
  <si>
    <t>Nagaland</t>
  </si>
  <si>
    <t>Mizoram</t>
  </si>
  <si>
    <t>Tamil Nadu</t>
  </si>
  <si>
    <t>Sikkim</t>
  </si>
  <si>
    <t>Tripura</t>
  </si>
  <si>
    <t>Sl.No</t>
  </si>
  <si>
    <t>Gram</t>
  </si>
  <si>
    <t>Lentil</t>
  </si>
  <si>
    <t>Kulthi</t>
  </si>
  <si>
    <t>Lathyrus</t>
  </si>
  <si>
    <t>Crops</t>
  </si>
  <si>
    <t>Fieldpea</t>
  </si>
  <si>
    <t>Urdbean</t>
  </si>
  <si>
    <t>Other Rabi Pulses</t>
  </si>
  <si>
    <t>Area Covered</t>
  </si>
  <si>
    <t>Change over (+/-)</t>
  </si>
  <si>
    <t>Change over  (+/-)</t>
  </si>
  <si>
    <t xml:space="preserve"> </t>
  </si>
  <si>
    <t>1. Gram</t>
  </si>
  <si>
    <t>2. Lentil</t>
  </si>
  <si>
    <t>3. Fieldpea</t>
  </si>
  <si>
    <t>4. Kulthi</t>
  </si>
  <si>
    <t>5. Urdbean</t>
  </si>
  <si>
    <t>7. Lathyrus</t>
  </si>
  <si>
    <t>8. Other Rabi Pulses</t>
  </si>
  <si>
    <t>Total Rabi Pulses</t>
  </si>
  <si>
    <t xml:space="preserve">    (Area :Lakh ha)</t>
  </si>
  <si>
    <t xml:space="preserve">Normal Area </t>
  </si>
  <si>
    <t xml:space="preserve">  </t>
  </si>
  <si>
    <t xml:space="preserve"> (Area :Lakh ha)</t>
  </si>
  <si>
    <t xml:space="preserve">Telangana </t>
  </si>
  <si>
    <t xml:space="preserve">Andhra Pradesh </t>
  </si>
  <si>
    <t>Telangana</t>
  </si>
  <si>
    <t>Others</t>
  </si>
  <si>
    <t>DIRECTORATE OF PULSES DEVELOPMENT, BHOPAL</t>
  </si>
  <si>
    <t>2017-18</t>
  </si>
  <si>
    <t xml:space="preserve">Directorate of Pulses Development, GOI, Bhopal  </t>
  </si>
  <si>
    <t>2018-19</t>
  </si>
  <si>
    <t>2019-20</t>
  </si>
  <si>
    <t>6. Mungbean</t>
  </si>
  <si>
    <t>Mungbean</t>
  </si>
  <si>
    <t>2020-21</t>
  </si>
  <si>
    <t>2021-22</t>
  </si>
  <si>
    <t>% Coverage of Normal</t>
  </si>
  <si>
    <t>National Rabi Pulses_2022-23</t>
  </si>
  <si>
    <t xml:space="preserve">(Normal Area- DES  Ave. : 2016-17 to 2020-21)          </t>
  </si>
  <si>
    <t>2022-23</t>
  </si>
  <si>
    <t>Avg. 2017-18 to 2021-22</t>
  </si>
  <si>
    <t>Avg. 2017-18 to    2021-22</t>
  </si>
  <si>
    <t>Avg.   2017-18 to 2021-22</t>
  </si>
  <si>
    <t xml:space="preserve">(Normal Area- DES  Ave. : 2016-17 to 2020-21)        </t>
  </si>
  <si>
    <t xml:space="preserve">(Normal Area- DES  Ave. : 2016-17 to 2020-21)    </t>
  </si>
  <si>
    <t>Week Ending: 02.02.2023</t>
  </si>
  <si>
    <t>FINAL</t>
  </si>
  <si>
    <r>
      <t>Crop-Wise and State-Wise Rabi Pulses Coverage-2022-23 Week</t>
    </r>
    <r>
      <rPr>
        <b/>
        <sz val="22"/>
        <rFont val="Times New Roman"/>
        <family val="1"/>
      </rPr>
      <t xml:space="preserve"> </t>
    </r>
    <r>
      <rPr>
        <b/>
        <u val="single"/>
        <sz val="20"/>
        <rFont val="Times New Roman"/>
        <family val="1"/>
      </rPr>
      <t>Ending 02.02.2023 (FINAL)</t>
    </r>
  </si>
</sst>
</file>

<file path=xl/styles.xml><?xml version="1.0" encoding="utf-8"?>
<styleSheet xmlns="http://schemas.openxmlformats.org/spreadsheetml/2006/main">
  <numFmts count="5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* #,##0_-;\-* #,##0_-;_-* &quot;-&quot;_-;_-@_-"/>
    <numFmt numFmtId="178" formatCode="_-&quot;US$&quot;* #,##0.00_-;\-&quot;US$&quot;* #,##0.00_-;_-&quot;US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&quot;Rs.&quot;_);\(#,##0&quot;Rs.&quot;\)"/>
    <numFmt numFmtId="187" formatCode="#,##0&quot;Rs.&quot;_);[Red]\(#,##0&quot;Rs.&quot;\)"/>
    <numFmt numFmtId="188" formatCode="#,##0.00&quot;Rs.&quot;_);\(#,##0.00&quot;Rs.&quot;\)"/>
    <numFmt numFmtId="189" formatCode="#,##0.00&quot;Rs.&quot;_);[Red]\(#,##0.00&quot;Rs.&quot;\)"/>
    <numFmt numFmtId="190" formatCode="_ * #,##0_)&quot;Rs.&quot;_ ;_ * \(#,##0\)&quot;Rs.&quot;_ ;_ * &quot;-&quot;_)&quot;Rs.&quot;_ ;_ @_ "/>
    <numFmt numFmtId="191" formatCode="_ * #,##0_)_R_s_._ ;_ * \(#,##0\)_R_s_._ ;_ * &quot;-&quot;_)_R_s_._ ;_ @_ "/>
    <numFmt numFmtId="192" formatCode="_ * #,##0.00_)&quot;Rs.&quot;_ ;_ * \(#,##0.00\)&quot;Rs.&quot;_ ;_ * &quot;-&quot;??_)&quot;Rs.&quot;_ ;_ @_ "/>
    <numFmt numFmtId="193" formatCode="_ * #,##0.00_)_R_s_._ ;_ * \(#,##0.00\)_R_s_._ ;_ * &quot;-&quot;??_)_R_s_._ ;_ @_ "/>
    <numFmt numFmtId="194" formatCode="0.0"/>
    <numFmt numFmtId="195" formatCode="0.000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0.00000"/>
    <numFmt numFmtId="201" formatCode="0.00000000"/>
    <numFmt numFmtId="202" formatCode="0.0000000"/>
    <numFmt numFmtId="203" formatCode="0.000000"/>
    <numFmt numFmtId="204" formatCode="[$€-2]\ #,##0.00_);[Red]\([$€-2]\ #,##0.00\)"/>
    <numFmt numFmtId="205" formatCode="0.000000000"/>
    <numFmt numFmtId="206" formatCode="0.000000000000000"/>
    <numFmt numFmtId="207" formatCode="0.00000000000000"/>
    <numFmt numFmtId="208" formatCode="0.0000000000000"/>
    <numFmt numFmtId="209" formatCode="0.000000000000"/>
    <numFmt numFmtId="210" formatCode="0.00000000000"/>
    <numFmt numFmtId="211" formatCode="0.0000000000"/>
    <numFmt numFmtId="212" formatCode="_(* #,##0.000_);_(* \(#,##0.000\);_(* &quot;-&quot;??_);_(@_)"/>
    <numFmt numFmtId="213" formatCode="_(* #,##0.0000_);_(* \(#,##0.00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i/>
      <sz val="12"/>
      <name val="Arial"/>
      <family val="2"/>
    </font>
    <font>
      <b/>
      <sz val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b/>
      <sz val="16"/>
      <name val="Arial"/>
      <family val="2"/>
    </font>
    <font>
      <b/>
      <u val="single"/>
      <sz val="20"/>
      <name val="Times New Roman"/>
      <family val="1"/>
    </font>
    <font>
      <i/>
      <sz val="12"/>
      <name val="Times New Roman"/>
      <family val="1"/>
    </font>
    <font>
      <sz val="10"/>
      <color indexed="12"/>
      <name val="Arial"/>
      <family val="2"/>
    </font>
    <font>
      <sz val="10"/>
      <color rgb="FF0000CC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6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25" fillId="0" borderId="0" xfId="0" applyFont="1" applyAlignment="1">
      <alignment/>
    </xf>
    <xf numFmtId="0" fontId="39" fillId="0" borderId="0" xfId="0" applyFont="1" applyBorder="1" applyAlignment="1">
      <alignment/>
    </xf>
    <xf numFmtId="195" fontId="0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1" fillId="0" borderId="0" xfId="0" applyFont="1" applyFill="1" applyAlignment="1">
      <alignment/>
    </xf>
    <xf numFmtId="195" fontId="25" fillId="0" borderId="0" xfId="0" applyNumberFormat="1" applyFont="1" applyBorder="1" applyAlignment="1">
      <alignment/>
    </xf>
    <xf numFmtId="195" fontId="27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42" fillId="0" borderId="0" xfId="0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Fill="1" applyBorder="1" applyAlignment="1">
      <alignment/>
    </xf>
    <xf numFmtId="195" fontId="39" fillId="0" borderId="0" xfId="0" applyNumberFormat="1" applyFont="1" applyAlignment="1">
      <alignment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2" fontId="29" fillId="0" borderId="18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45" fillId="0" borderId="22" xfId="0" applyNumberFormat="1" applyFont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 vertical="center"/>
    </xf>
    <xf numFmtId="2" fontId="45" fillId="0" borderId="24" xfId="0" applyNumberFormat="1" applyFont="1" applyBorder="1" applyAlignment="1">
      <alignment horizontal="center" vertical="center"/>
    </xf>
    <xf numFmtId="2" fontId="45" fillId="0" borderId="25" xfId="0" applyNumberFormat="1" applyFont="1" applyBorder="1" applyAlignment="1">
      <alignment horizontal="center" vertical="center"/>
    </xf>
    <xf numFmtId="2" fontId="45" fillId="0" borderId="17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5" fillId="0" borderId="27" xfId="0" applyNumberFormat="1" applyFont="1" applyBorder="1" applyAlignment="1">
      <alignment horizontal="center" vertical="center"/>
    </xf>
    <xf numFmtId="2" fontId="45" fillId="0" borderId="28" xfId="0" applyNumberFormat="1" applyFont="1" applyBorder="1" applyAlignment="1">
      <alignment horizontal="center" vertical="center"/>
    </xf>
    <xf numFmtId="2" fontId="45" fillId="0" borderId="29" xfId="0" applyNumberFormat="1" applyFont="1" applyBorder="1" applyAlignment="1">
      <alignment horizontal="center" vertical="center"/>
    </xf>
    <xf numFmtId="2" fontId="45" fillId="0" borderId="30" xfId="0" applyNumberFormat="1" applyFont="1" applyBorder="1" applyAlignment="1">
      <alignment horizontal="center" vertical="center"/>
    </xf>
    <xf numFmtId="2" fontId="45" fillId="0" borderId="31" xfId="0" applyNumberFormat="1" applyFont="1" applyBorder="1" applyAlignment="1">
      <alignment horizontal="center" vertical="center"/>
    </xf>
    <xf numFmtId="2" fontId="45" fillId="0" borderId="32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0" xfId="0" applyFont="1" applyFill="1" applyAlignment="1">
      <alignment/>
    </xf>
    <xf numFmtId="0" fontId="60" fillId="24" borderId="0" xfId="0" applyFont="1" applyFill="1" applyAlignment="1">
      <alignment/>
    </xf>
    <xf numFmtId="0" fontId="29" fillId="0" borderId="33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39" fillId="24" borderId="0" xfId="0" applyFont="1" applyFill="1" applyAlignment="1">
      <alignment/>
    </xf>
    <xf numFmtId="0" fontId="46" fillId="0" borderId="28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25" borderId="17" xfId="0" applyFont="1" applyFill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Fill="1" applyBorder="1" applyAlignment="1">
      <alignment vertical="center"/>
    </xf>
    <xf numFmtId="0" fontId="46" fillId="24" borderId="28" xfId="0" applyFont="1" applyFill="1" applyBorder="1" applyAlignment="1">
      <alignment vertical="center"/>
    </xf>
    <xf numFmtId="0" fontId="46" fillId="24" borderId="17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0" fontId="46" fillId="0" borderId="28" xfId="0" applyFont="1" applyFill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 vertical="center"/>
    </xf>
    <xf numFmtId="2" fontId="45" fillId="0" borderId="20" xfId="0" applyNumberFormat="1" applyFont="1" applyBorder="1" applyAlignment="1">
      <alignment horizontal="center" vertical="center"/>
    </xf>
    <xf numFmtId="2" fontId="45" fillId="0" borderId="38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2" fillId="0" borderId="40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195" fontId="51" fillId="0" borderId="24" xfId="0" applyNumberFormat="1" applyFont="1" applyBorder="1" applyAlignment="1">
      <alignment horizontal="center" vertical="center"/>
    </xf>
    <xf numFmtId="195" fontId="51" fillId="0" borderId="27" xfId="0" applyNumberFormat="1" applyFont="1" applyBorder="1" applyAlignment="1">
      <alignment horizontal="center" vertical="center"/>
    </xf>
    <xf numFmtId="195" fontId="51" fillId="0" borderId="31" xfId="0" applyNumberFormat="1" applyFont="1" applyBorder="1" applyAlignment="1">
      <alignment horizontal="center" vertical="center"/>
    </xf>
    <xf numFmtId="195" fontId="50" fillId="0" borderId="18" xfId="0" applyNumberFormat="1" applyFont="1" applyBorder="1" applyAlignment="1">
      <alignment horizontal="center" vertical="center"/>
    </xf>
    <xf numFmtId="2" fontId="52" fillId="0" borderId="25" xfId="0" applyNumberFormat="1" applyFont="1" applyBorder="1" applyAlignment="1">
      <alignment horizontal="center" vertical="center"/>
    </xf>
    <xf numFmtId="2" fontId="52" fillId="0" borderId="22" xfId="0" applyNumberFormat="1" applyFont="1" applyBorder="1" applyAlignment="1">
      <alignment horizontal="center" vertical="center"/>
    </xf>
    <xf numFmtId="2" fontId="51" fillId="0" borderId="22" xfId="0" applyNumberFormat="1" applyFont="1" applyBorder="1" applyAlignment="1">
      <alignment horizontal="center" vertical="center"/>
    </xf>
    <xf numFmtId="2" fontId="51" fillId="0" borderId="23" xfId="0" applyNumberFormat="1" applyFont="1" applyBorder="1" applyAlignment="1">
      <alignment horizontal="center" vertical="center"/>
    </xf>
    <xf numFmtId="2" fontId="52" fillId="0" borderId="28" xfId="0" applyNumberFormat="1" applyFont="1" applyBorder="1" applyAlignment="1">
      <alignment horizontal="center" vertical="center"/>
    </xf>
    <xf numFmtId="2" fontId="52" fillId="0" borderId="17" xfId="0" applyNumberFormat="1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2" fontId="51" fillId="0" borderId="26" xfId="0" applyNumberFormat="1" applyFont="1" applyBorder="1" applyAlignment="1">
      <alignment horizontal="center" vertical="center"/>
    </xf>
    <xf numFmtId="2" fontId="52" fillId="25" borderId="17" xfId="0" applyNumberFormat="1" applyFont="1" applyFill="1" applyBorder="1" applyAlignment="1">
      <alignment horizontal="center" vertical="center"/>
    </xf>
    <xf numFmtId="2" fontId="51" fillId="25" borderId="17" xfId="0" applyNumberFormat="1" applyFont="1" applyFill="1" applyBorder="1" applyAlignment="1">
      <alignment horizontal="center" vertical="center"/>
    </xf>
    <xf numFmtId="2" fontId="51" fillId="25" borderId="26" xfId="0" applyNumberFormat="1" applyFont="1" applyFill="1" applyBorder="1" applyAlignment="1">
      <alignment horizontal="center" vertical="center"/>
    </xf>
    <xf numFmtId="2" fontId="52" fillId="0" borderId="32" xfId="0" applyNumberFormat="1" applyFont="1" applyBorder="1" applyAlignment="1">
      <alignment horizontal="center" vertical="center"/>
    </xf>
    <xf numFmtId="2" fontId="52" fillId="0" borderId="29" xfId="0" applyNumberFormat="1" applyFont="1" applyBorder="1" applyAlignment="1">
      <alignment horizontal="center" vertical="center"/>
    </xf>
    <xf numFmtId="2" fontId="51" fillId="0" borderId="29" xfId="0" applyNumberFormat="1" applyFont="1" applyBorder="1" applyAlignment="1">
      <alignment horizontal="center" vertical="center"/>
    </xf>
    <xf numFmtId="2" fontId="51" fillId="0" borderId="3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1" xfId="0" applyNumberFormat="1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2" fontId="50" fillId="0" borderId="13" xfId="0" applyNumberFormat="1" applyFont="1" applyBorder="1" applyAlignment="1">
      <alignment horizontal="center" vertical="center"/>
    </xf>
    <xf numFmtId="1" fontId="54" fillId="0" borderId="19" xfId="0" applyNumberFormat="1" applyFont="1" applyBorder="1" applyAlignment="1">
      <alignment horizontal="center" vertical="center"/>
    </xf>
    <xf numFmtId="1" fontId="55" fillId="26" borderId="19" xfId="0" applyNumberFormat="1" applyFont="1" applyFill="1" applyBorder="1" applyAlignment="1">
      <alignment horizontal="center" vertical="center"/>
    </xf>
    <xf numFmtId="0" fontId="49" fillId="26" borderId="12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195" fontId="27" fillId="0" borderId="0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195" fontId="39" fillId="0" borderId="0" xfId="0" applyNumberFormat="1" applyFont="1" applyFill="1" applyAlignment="1">
      <alignment/>
    </xf>
    <xf numFmtId="0" fontId="30" fillId="0" borderId="33" xfId="0" applyFont="1" applyBorder="1" applyAlignment="1">
      <alignment/>
    </xf>
    <xf numFmtId="0" fontId="35" fillId="0" borderId="18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31" fillId="0" borderId="18" xfId="0" applyFont="1" applyBorder="1" applyAlignment="1">
      <alignment/>
    </xf>
    <xf numFmtId="0" fontId="31" fillId="0" borderId="14" xfId="0" applyFont="1" applyBorder="1" applyAlignment="1">
      <alignment/>
    </xf>
    <xf numFmtId="195" fontId="0" fillId="0" borderId="0" xfId="0" applyNumberFormat="1" applyAlignment="1">
      <alignment/>
    </xf>
    <xf numFmtId="195" fontId="39" fillId="0" borderId="0" xfId="0" applyNumberFormat="1" applyFont="1" applyFill="1" applyAlignment="1">
      <alignment horizontal="center"/>
    </xf>
    <xf numFmtId="195" fontId="27" fillId="0" borderId="0" xfId="0" applyNumberFormat="1" applyFont="1" applyFill="1" applyAlignment="1">
      <alignment horizontal="center"/>
    </xf>
    <xf numFmtId="195" fontId="39" fillId="0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195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196" fontId="27" fillId="0" borderId="0" xfId="0" applyNumberFormat="1" applyFont="1" applyBorder="1" applyAlignment="1">
      <alignment horizontal="center" vertical="center"/>
    </xf>
    <xf numFmtId="195" fontId="60" fillId="0" borderId="0" xfId="0" applyNumberFormat="1" applyFont="1" applyAlignment="1">
      <alignment/>
    </xf>
    <xf numFmtId="0" fontId="25" fillId="0" borderId="11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2" fontId="60" fillId="0" borderId="0" xfId="0" applyNumberFormat="1" applyFont="1" applyAlignment="1">
      <alignment/>
    </xf>
    <xf numFmtId="1" fontId="60" fillId="24" borderId="0" xfId="0" applyNumberFormat="1" applyFont="1" applyFill="1" applyAlignment="1">
      <alignment horizontal="center" vertical="center"/>
    </xf>
    <xf numFmtId="0" fontId="28" fillId="0" borderId="0" xfId="0" applyFont="1" applyBorder="1" applyAlignment="1">
      <alignment/>
    </xf>
    <xf numFmtId="0" fontId="41" fillId="0" borderId="17" xfId="0" applyFont="1" applyBorder="1" applyAlignment="1">
      <alignment horizontal="center" wrapText="1"/>
    </xf>
    <xf numFmtId="0" fontId="41" fillId="0" borderId="17" xfId="0" applyFont="1" applyBorder="1" applyAlignment="1">
      <alignment horizontal="center"/>
    </xf>
    <xf numFmtId="0" fontId="41" fillId="0" borderId="17" xfId="0" applyFont="1" applyFill="1" applyBorder="1" applyAlignment="1">
      <alignment horizontal="center" wrapText="1"/>
    </xf>
    <xf numFmtId="0" fontId="41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vertical="center"/>
    </xf>
    <xf numFmtId="0" fontId="41" fillId="0" borderId="28" xfId="0" applyFont="1" applyBorder="1" applyAlignment="1">
      <alignment horizontal="center" wrapText="1"/>
    </xf>
    <xf numFmtId="0" fontId="41" fillId="0" borderId="26" xfId="0" applyFont="1" applyBorder="1" applyAlignment="1">
      <alignment horizontal="center"/>
    </xf>
    <xf numFmtId="0" fontId="46" fillId="0" borderId="42" xfId="0" applyFont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43" fillId="0" borderId="0" xfId="0" applyFont="1" applyBorder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/>
    </xf>
    <xf numFmtId="0" fontId="25" fillId="0" borderId="28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195" fontId="43" fillId="0" borderId="37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17" xfId="0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27" fillId="0" borderId="17" xfId="0" applyFont="1" applyFill="1" applyBorder="1" applyAlignment="1">
      <alignment horizontal="center" wrapText="1"/>
    </xf>
    <xf numFmtId="0" fontId="27" fillId="0" borderId="28" xfId="0" applyFont="1" applyBorder="1" applyAlignment="1">
      <alignment horizontal="center" wrapText="1"/>
    </xf>
    <xf numFmtId="0" fontId="27" fillId="0" borderId="26" xfId="0" applyFont="1" applyBorder="1" applyAlignment="1">
      <alignment horizontal="center"/>
    </xf>
    <xf numFmtId="0" fontId="28" fillId="0" borderId="42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49" fillId="0" borderId="17" xfId="0" applyFont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40" fillId="0" borderId="4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5" fillId="0" borderId="44" xfId="0" applyFont="1" applyBorder="1" applyAlignment="1">
      <alignment horizontal="center"/>
    </xf>
    <xf numFmtId="0" fontId="40" fillId="0" borderId="17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40" fillId="0" borderId="44" xfId="0" applyFont="1" applyBorder="1" applyAlignment="1">
      <alignment horizontal="center" wrapText="1"/>
    </xf>
    <xf numFmtId="0" fontId="40" fillId="0" borderId="45" xfId="0" applyFont="1" applyBorder="1" applyAlignment="1">
      <alignment horizont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5" fillId="0" borderId="56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33" fillId="0" borderId="19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61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7" fillId="27" borderId="63" xfId="0" applyFont="1" applyFill="1" applyBorder="1" applyAlignment="1">
      <alignment horizontal="center" vertical="center"/>
    </xf>
    <xf numFmtId="0" fontId="47" fillId="27" borderId="64" xfId="0" applyFont="1" applyFill="1" applyBorder="1" applyAlignment="1">
      <alignment horizontal="center" vertical="center"/>
    </xf>
    <xf numFmtId="0" fontId="47" fillId="27" borderId="15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2" fontId="46" fillId="0" borderId="17" xfId="0" applyNumberFormat="1" applyFont="1" applyFill="1" applyBorder="1" applyAlignment="1">
      <alignment horizontal="center" vertical="center"/>
    </xf>
    <xf numFmtId="2" fontId="52" fillId="0" borderId="17" xfId="0" applyNumberFormat="1" applyFont="1" applyFill="1" applyBorder="1" applyAlignment="1">
      <alignment horizontal="center" vertical="center"/>
    </xf>
    <xf numFmtId="2" fontId="46" fillId="0" borderId="17" xfId="0" applyNumberFormat="1" applyFont="1" applyBorder="1" applyAlignment="1">
      <alignment horizontal="center" vertical="center"/>
    </xf>
    <xf numFmtId="2" fontId="46" fillId="0" borderId="26" xfId="0" applyNumberFormat="1" applyFont="1" applyBorder="1" applyAlignment="1">
      <alignment horizontal="center" vertical="center"/>
    </xf>
    <xf numFmtId="2" fontId="28" fillId="0" borderId="43" xfId="0" applyNumberFormat="1" applyFont="1" applyBorder="1" applyAlignment="1">
      <alignment horizontal="center" vertical="center"/>
    </xf>
    <xf numFmtId="2" fontId="28" fillId="0" borderId="43" xfId="0" applyNumberFormat="1" applyFont="1" applyFill="1" applyBorder="1" applyAlignment="1">
      <alignment horizontal="center" vertical="center"/>
    </xf>
    <xf numFmtId="2" fontId="43" fillId="0" borderId="43" xfId="0" applyNumberFormat="1" applyFont="1" applyFill="1" applyBorder="1" applyAlignment="1">
      <alignment horizontal="center" vertical="center"/>
    </xf>
    <xf numFmtId="2" fontId="28" fillId="0" borderId="65" xfId="0" applyNumberFormat="1" applyFont="1" applyBorder="1" applyAlignment="1">
      <alignment horizontal="center" vertical="center"/>
    </xf>
    <xf numFmtId="2" fontId="28" fillId="0" borderId="17" xfId="0" applyNumberFormat="1" applyFont="1" applyBorder="1" applyAlignment="1">
      <alignment horizontal="center" vertical="center"/>
    </xf>
    <xf numFmtId="2" fontId="28" fillId="0" borderId="17" xfId="0" applyNumberFormat="1" applyFont="1" applyFill="1" applyBorder="1" applyAlignment="1">
      <alignment horizontal="center" vertical="center"/>
    </xf>
    <xf numFmtId="2" fontId="43" fillId="0" borderId="17" xfId="0" applyNumberFormat="1" applyFont="1" applyFill="1" applyBorder="1" applyAlignment="1">
      <alignment horizontal="center" vertical="center"/>
    </xf>
    <xf numFmtId="2" fontId="46" fillId="0" borderId="17" xfId="0" applyNumberFormat="1" applyFont="1" applyFill="1" applyBorder="1" applyAlignment="1">
      <alignment horizontal="center" vertical="center" wrapText="1"/>
    </xf>
    <xf numFmtId="2" fontId="46" fillId="0" borderId="66" xfId="0" applyNumberFormat="1" applyFont="1" applyFill="1" applyBorder="1" applyAlignment="1">
      <alignment horizontal="center" vertical="center"/>
    </xf>
    <xf numFmtId="2" fontId="46" fillId="0" borderId="20" xfId="0" applyNumberFormat="1" applyFont="1" applyFill="1" applyBorder="1" applyAlignment="1">
      <alignment horizontal="center" vertical="center"/>
    </xf>
    <xf numFmtId="2" fontId="46" fillId="0" borderId="67" xfId="0" applyNumberFormat="1" applyFont="1" applyFill="1" applyBorder="1" applyAlignment="1">
      <alignment horizontal="center" vertical="center"/>
    </xf>
    <xf numFmtId="2" fontId="46" fillId="0" borderId="20" xfId="0" applyNumberFormat="1" applyFont="1" applyBorder="1" applyAlignment="1">
      <alignment horizontal="center" vertical="center"/>
    </xf>
    <xf numFmtId="2" fontId="46" fillId="0" borderId="68" xfId="0" applyNumberFormat="1" applyFont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46" fillId="0" borderId="66" xfId="0" applyNumberFormat="1" applyFont="1" applyBorder="1" applyAlignment="1">
      <alignment horizontal="center" vertical="center"/>
    </xf>
    <xf numFmtId="2" fontId="46" fillId="0" borderId="69" xfId="0" applyNumberFormat="1" applyFont="1" applyBorder="1" applyAlignment="1">
      <alignment horizontal="center" vertical="center"/>
    </xf>
    <xf numFmtId="2" fontId="46" fillId="0" borderId="69" xfId="0" applyNumberFormat="1" applyFont="1" applyFill="1" applyBorder="1" applyAlignment="1">
      <alignment horizontal="center" vertical="center"/>
    </xf>
    <xf numFmtId="2" fontId="46" fillId="0" borderId="70" xfId="0" applyNumberFormat="1" applyFont="1" applyBorder="1" applyAlignment="1">
      <alignment horizontal="center" vertical="center"/>
    </xf>
    <xf numFmtId="2" fontId="46" fillId="0" borderId="48" xfId="0" applyNumberFormat="1" applyFont="1" applyBorder="1" applyAlignment="1">
      <alignment horizontal="center" vertical="center"/>
    </xf>
    <xf numFmtId="2" fontId="46" fillId="0" borderId="37" xfId="0" applyNumberFormat="1" applyFont="1" applyBorder="1" applyAlignment="1">
      <alignment horizontal="center" vertical="center"/>
    </xf>
    <xf numFmtId="2" fontId="46" fillId="0" borderId="30" xfId="0" applyNumberFormat="1" applyFont="1" applyBorder="1" applyAlignment="1">
      <alignment horizontal="center" vertical="center"/>
    </xf>
    <xf numFmtId="2" fontId="28" fillId="0" borderId="16" xfId="0" applyNumberFormat="1" applyFont="1" applyBorder="1" applyAlignment="1">
      <alignment horizontal="center" vertical="center"/>
    </xf>
    <xf numFmtId="2" fontId="28" fillId="0" borderId="16" xfId="0" applyNumberFormat="1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2" fontId="46" fillId="24" borderId="17" xfId="0" applyNumberFormat="1" applyFont="1" applyFill="1" applyBorder="1" applyAlignment="1">
      <alignment horizontal="center" vertical="center"/>
    </xf>
    <xf numFmtId="2" fontId="46" fillId="24" borderId="26" xfId="0" applyNumberFormat="1" applyFont="1" applyFill="1" applyBorder="1" applyAlignment="1">
      <alignment horizontal="center" vertical="center"/>
    </xf>
    <xf numFmtId="2" fontId="28" fillId="24" borderId="43" xfId="0" applyNumberFormat="1" applyFont="1" applyFill="1" applyBorder="1" applyAlignment="1">
      <alignment horizontal="center" vertical="center"/>
    </xf>
    <xf numFmtId="2" fontId="28" fillId="24" borderId="65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2" fontId="52" fillId="0" borderId="17" xfId="42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6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2" fontId="52" fillId="0" borderId="43" xfId="0" applyNumberFormat="1" applyFont="1" applyFill="1" applyBorder="1" applyAlignment="1">
      <alignment horizontal="center" vertical="center"/>
    </xf>
    <xf numFmtId="195" fontId="26" fillId="0" borderId="0" xfId="0" applyNumberFormat="1" applyFont="1" applyFill="1" applyAlignment="1">
      <alignment horizontal="center"/>
    </xf>
    <xf numFmtId="0" fontId="46" fillId="0" borderId="71" xfId="0" applyFont="1" applyFill="1" applyBorder="1" applyAlignment="1">
      <alignment horizontal="center" vertical="center"/>
    </xf>
    <xf numFmtId="0" fontId="46" fillId="0" borderId="7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2" fontId="52" fillId="0" borderId="67" xfId="0" applyNumberFormat="1" applyFont="1" applyFill="1" applyBorder="1" applyAlignment="1">
      <alignment horizontal="center" vertical="center"/>
    </xf>
    <xf numFmtId="2" fontId="52" fillId="0" borderId="16" xfId="0" applyNumberFormat="1" applyFont="1" applyFill="1" applyBorder="1" applyAlignment="1">
      <alignment horizontal="center" vertical="center"/>
    </xf>
    <xf numFmtId="195" fontId="58" fillId="0" borderId="0" xfId="0" applyNumberFormat="1" applyFont="1" applyFill="1" applyAlignment="1">
      <alignment/>
    </xf>
    <xf numFmtId="195" fontId="25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9"/>
  <sheetViews>
    <sheetView tabSelected="1" view="pageBreakPreview" zoomScale="90" zoomScaleNormal="85" zoomScaleSheetLayoutView="90" zoomScalePageLayoutView="0" workbookViewId="0" topLeftCell="A1">
      <selection activeCell="T14" sqref="T14"/>
    </sheetView>
  </sheetViews>
  <sheetFormatPr defaultColWidth="9.140625" defaultRowHeight="12.75"/>
  <cols>
    <col min="1" max="1" width="5.57421875" style="17" customWidth="1"/>
    <col min="2" max="2" width="24.28125" style="17" customWidth="1"/>
    <col min="3" max="3" width="12.421875" style="17" customWidth="1"/>
    <col min="4" max="4" width="12.00390625" style="118" customWidth="1"/>
    <col min="5" max="5" width="12.57421875" style="118" customWidth="1"/>
    <col min="6" max="8" width="12.28125" style="118" customWidth="1"/>
    <col min="9" max="9" width="12.57421875" style="118" customWidth="1"/>
    <col min="10" max="10" width="12.8515625" style="118" customWidth="1"/>
    <col min="11" max="11" width="13.421875" style="17" customWidth="1"/>
    <col min="12" max="12" width="10.8515625" style="17" customWidth="1"/>
    <col min="13" max="14" width="11.00390625" style="17" customWidth="1"/>
    <col min="15" max="15" width="12.00390625" style="17" customWidth="1"/>
    <col min="16" max="16" width="11.140625" style="17" customWidth="1"/>
    <col min="17" max="16384" width="9.140625" style="2" customWidth="1"/>
  </cols>
  <sheetData>
    <row r="1" spans="1:16" ht="22.5">
      <c r="A1" s="165" t="s">
        <v>58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27">
      <c r="A2" s="165" t="s">
        <v>78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21" thickBot="1">
      <c r="A3" s="19"/>
      <c r="B3" s="141" t="s">
        <v>42</v>
      </c>
      <c r="C3" s="19"/>
      <c r="D3" s="132"/>
      <c r="E3" s="132"/>
      <c r="F3" s="132"/>
      <c r="G3" s="132"/>
      <c r="H3" s="132"/>
      <c r="I3" s="132"/>
      <c r="J3" s="132"/>
      <c r="K3" s="19"/>
      <c r="L3" s="203" t="s">
        <v>50</v>
      </c>
      <c r="M3" s="203"/>
      <c r="N3" s="203"/>
      <c r="O3" s="203"/>
      <c r="P3" s="203"/>
    </row>
    <row r="4" spans="1:16" ht="16.5" customHeight="1">
      <c r="A4" s="175" t="s">
        <v>29</v>
      </c>
      <c r="B4" s="177" t="s">
        <v>18</v>
      </c>
      <c r="C4" s="179" t="s">
        <v>17</v>
      </c>
      <c r="D4" s="212" t="s">
        <v>38</v>
      </c>
      <c r="E4" s="212"/>
      <c r="F4" s="212"/>
      <c r="G4" s="212"/>
      <c r="H4" s="212"/>
      <c r="I4" s="212"/>
      <c r="J4" s="212"/>
      <c r="K4" s="204" t="s">
        <v>39</v>
      </c>
      <c r="L4" s="204"/>
      <c r="M4" s="204"/>
      <c r="N4" s="204"/>
      <c r="O4" s="204"/>
      <c r="P4" s="205"/>
    </row>
    <row r="5" spans="1:16" ht="12.75" customHeight="1">
      <c r="A5" s="176"/>
      <c r="B5" s="178"/>
      <c r="C5" s="180"/>
      <c r="D5" s="170" t="s">
        <v>73</v>
      </c>
      <c r="E5" s="168" t="s">
        <v>70</v>
      </c>
      <c r="F5" s="168" t="s">
        <v>66</v>
      </c>
      <c r="G5" s="168" t="s">
        <v>65</v>
      </c>
      <c r="H5" s="168" t="s">
        <v>62</v>
      </c>
      <c r="I5" s="168" t="s">
        <v>61</v>
      </c>
      <c r="J5" s="168" t="s">
        <v>59</v>
      </c>
      <c r="K5" s="173" t="s">
        <v>73</v>
      </c>
      <c r="L5" s="167" t="s">
        <v>66</v>
      </c>
      <c r="M5" s="167" t="s">
        <v>65</v>
      </c>
      <c r="N5" s="167" t="s">
        <v>62</v>
      </c>
      <c r="O5" s="167" t="s">
        <v>61</v>
      </c>
      <c r="P5" s="174" t="s">
        <v>59</v>
      </c>
    </row>
    <row r="6" spans="1:16" ht="12.75" customHeight="1">
      <c r="A6" s="176"/>
      <c r="B6" s="178"/>
      <c r="C6" s="180"/>
      <c r="D6" s="170"/>
      <c r="E6" s="168"/>
      <c r="F6" s="168"/>
      <c r="G6" s="168"/>
      <c r="H6" s="168"/>
      <c r="I6" s="168"/>
      <c r="J6" s="168"/>
      <c r="K6" s="173"/>
      <c r="L6" s="167"/>
      <c r="M6" s="167"/>
      <c r="N6" s="167"/>
      <c r="O6" s="167"/>
      <c r="P6" s="174"/>
    </row>
    <row r="7" spans="1:16" ht="22.5" customHeight="1">
      <c r="A7" s="176"/>
      <c r="B7" s="178"/>
      <c r="C7" s="180"/>
      <c r="D7" s="170"/>
      <c r="E7" s="168"/>
      <c r="F7" s="168"/>
      <c r="G7" s="168"/>
      <c r="H7" s="168"/>
      <c r="I7" s="168"/>
      <c r="J7" s="168"/>
      <c r="K7" s="173"/>
      <c r="L7" s="167"/>
      <c r="M7" s="167"/>
      <c r="N7" s="167"/>
      <c r="O7" s="167"/>
      <c r="P7" s="174"/>
    </row>
    <row r="8" spans="1:16" ht="17.25" customHeight="1">
      <c r="A8" s="147">
        <v>1</v>
      </c>
      <c r="B8" s="143">
        <v>2</v>
      </c>
      <c r="C8" s="142">
        <v>3</v>
      </c>
      <c r="D8" s="144">
        <v>4</v>
      </c>
      <c r="E8" s="304">
        <v>5</v>
      </c>
      <c r="F8" s="145">
        <v>6</v>
      </c>
      <c r="G8" s="145">
        <v>7</v>
      </c>
      <c r="H8" s="145">
        <v>8</v>
      </c>
      <c r="I8" s="145">
        <v>9</v>
      </c>
      <c r="J8" s="145">
        <v>10</v>
      </c>
      <c r="K8" s="143">
        <v>11</v>
      </c>
      <c r="L8" s="143">
        <v>12</v>
      </c>
      <c r="M8" s="143">
        <v>13</v>
      </c>
      <c r="N8" s="143">
        <v>14</v>
      </c>
      <c r="O8" s="143">
        <v>15</v>
      </c>
      <c r="P8" s="148">
        <v>16</v>
      </c>
    </row>
    <row r="9" spans="1:16" s="60" customFormat="1" ht="21" customHeight="1">
      <c r="A9" s="78">
        <v>1</v>
      </c>
      <c r="B9" s="68" t="s">
        <v>55</v>
      </c>
      <c r="C9" s="268">
        <v>4.646</v>
      </c>
      <c r="D9" s="268">
        <f>AVERAGE(F9:J9)</f>
        <v>4.553999999999999</v>
      </c>
      <c r="E9" s="269">
        <v>3.41</v>
      </c>
      <c r="F9" s="269">
        <v>4.17</v>
      </c>
      <c r="G9" s="269">
        <v>4.19</v>
      </c>
      <c r="H9" s="270">
        <v>4.56</v>
      </c>
      <c r="I9" s="268">
        <v>4.61</v>
      </c>
      <c r="J9" s="268">
        <v>5.24</v>
      </c>
      <c r="K9" s="270">
        <f>AVERAGE(L9:P9)</f>
        <v>-1.144</v>
      </c>
      <c r="L9" s="270">
        <f>E9-F9</f>
        <v>-0.7599999999999998</v>
      </c>
      <c r="M9" s="270">
        <f>E9-G9</f>
        <v>-0.7800000000000002</v>
      </c>
      <c r="N9" s="270">
        <f>E9-H9</f>
        <v>-1.1499999999999995</v>
      </c>
      <c r="O9" s="270">
        <f>E9-I9</f>
        <v>-1.2000000000000002</v>
      </c>
      <c r="P9" s="271">
        <f>E9-J9</f>
        <v>-1.83</v>
      </c>
    </row>
    <row r="10" spans="1:16" ht="21" customHeight="1">
      <c r="A10" s="78">
        <v>2</v>
      </c>
      <c r="B10" s="68" t="s">
        <v>20</v>
      </c>
      <c r="C10" s="270">
        <v>0.00518</v>
      </c>
      <c r="D10" s="268">
        <f aca="true" t="shared" si="0" ref="D10:D37">AVERAGE(F10:J10)</f>
        <v>0</v>
      </c>
      <c r="E10" s="269"/>
      <c r="F10" s="269">
        <v>0</v>
      </c>
      <c r="G10" s="269">
        <v>0</v>
      </c>
      <c r="H10" s="270">
        <v>0</v>
      </c>
      <c r="I10" s="268">
        <v>0</v>
      </c>
      <c r="J10" s="268">
        <v>0</v>
      </c>
      <c r="K10" s="270">
        <f aca="true" t="shared" si="1" ref="K10:K38">AVERAGE(L10:P10)</f>
        <v>0</v>
      </c>
      <c r="L10" s="270">
        <f aca="true" t="shared" si="2" ref="L10:L38">E10-F10</f>
        <v>0</v>
      </c>
      <c r="M10" s="270">
        <f aca="true" t="shared" si="3" ref="M10:M38">E10-G10</f>
        <v>0</v>
      </c>
      <c r="N10" s="270">
        <f aca="true" t="shared" si="4" ref="N10:N38">E10-H10</f>
        <v>0</v>
      </c>
      <c r="O10" s="270">
        <f aca="true" t="shared" si="5" ref="O10:O38">E10-I10</f>
        <v>0</v>
      </c>
      <c r="P10" s="271">
        <f aca="true" t="shared" si="6" ref="P10:P38">E10-J10</f>
        <v>0</v>
      </c>
    </row>
    <row r="11" spans="1:16" s="60" customFormat="1" ht="21" customHeight="1">
      <c r="A11" s="78">
        <v>3</v>
      </c>
      <c r="B11" s="68" t="s">
        <v>1</v>
      </c>
      <c r="C11" s="270">
        <v>0.02242</v>
      </c>
      <c r="D11" s="268">
        <f t="shared" si="0"/>
        <v>0.0196</v>
      </c>
      <c r="E11" s="269">
        <v>0.015</v>
      </c>
      <c r="F11" s="269">
        <v>0.015</v>
      </c>
      <c r="G11" s="269">
        <v>0.015</v>
      </c>
      <c r="H11" s="270">
        <v>0.021</v>
      </c>
      <c r="I11" s="268">
        <v>0.027</v>
      </c>
      <c r="J11" s="268">
        <v>0.02</v>
      </c>
      <c r="K11" s="270">
        <f t="shared" si="1"/>
        <v>-0.004600000000000001</v>
      </c>
      <c r="L11" s="270">
        <f t="shared" si="2"/>
        <v>0</v>
      </c>
      <c r="M11" s="270">
        <f t="shared" si="3"/>
        <v>0</v>
      </c>
      <c r="N11" s="270">
        <f t="shared" si="4"/>
        <v>-0.006000000000000002</v>
      </c>
      <c r="O11" s="270">
        <f t="shared" si="5"/>
        <v>-0.012</v>
      </c>
      <c r="P11" s="271">
        <f t="shared" si="6"/>
        <v>-0.005000000000000001</v>
      </c>
    </row>
    <row r="12" spans="1:17" s="60" customFormat="1" ht="21" customHeight="1">
      <c r="A12" s="78">
        <v>4</v>
      </c>
      <c r="B12" s="68" t="s">
        <v>8</v>
      </c>
      <c r="C12" s="270">
        <v>0.55734</v>
      </c>
      <c r="D12" s="268">
        <f t="shared" si="0"/>
        <v>1.124</v>
      </c>
      <c r="E12" s="269">
        <v>1.29</v>
      </c>
      <c r="F12" s="269">
        <v>1.21</v>
      </c>
      <c r="G12" s="269">
        <v>1.18</v>
      </c>
      <c r="H12" s="270">
        <v>1.07</v>
      </c>
      <c r="I12" s="268">
        <v>1.1</v>
      </c>
      <c r="J12" s="268">
        <v>1.06</v>
      </c>
      <c r="K12" s="270">
        <f t="shared" si="1"/>
        <v>0.166</v>
      </c>
      <c r="L12" s="270">
        <f t="shared" si="2"/>
        <v>0.08000000000000007</v>
      </c>
      <c r="M12" s="270">
        <f t="shared" si="3"/>
        <v>0.1100000000000001</v>
      </c>
      <c r="N12" s="270">
        <f t="shared" si="4"/>
        <v>0.21999999999999997</v>
      </c>
      <c r="O12" s="270">
        <f t="shared" si="5"/>
        <v>0.18999999999999995</v>
      </c>
      <c r="P12" s="271">
        <f t="shared" si="6"/>
        <v>0.22999999999999998</v>
      </c>
      <c r="Q12" s="139"/>
    </row>
    <row r="13" spans="1:16" s="60" customFormat="1" ht="21" customHeight="1">
      <c r="A13" s="78">
        <v>5</v>
      </c>
      <c r="B13" s="69" t="s">
        <v>9</v>
      </c>
      <c r="C13" s="270">
        <v>3.26002</v>
      </c>
      <c r="D13" s="268">
        <f t="shared" si="0"/>
        <v>3.7939999999999996</v>
      </c>
      <c r="E13" s="269">
        <v>3.8367</v>
      </c>
      <c r="F13" s="269">
        <v>3.8514</v>
      </c>
      <c r="G13" s="269">
        <v>3.8742</v>
      </c>
      <c r="H13" s="270">
        <v>4.1126</v>
      </c>
      <c r="I13" s="268">
        <v>3.7058</v>
      </c>
      <c r="J13" s="268">
        <v>3.426</v>
      </c>
      <c r="K13" s="270">
        <f t="shared" si="1"/>
        <v>0.04270000000000005</v>
      </c>
      <c r="L13" s="270">
        <f t="shared" si="2"/>
        <v>-0.014699999999999935</v>
      </c>
      <c r="M13" s="270">
        <f t="shared" si="3"/>
        <v>-0.03750000000000009</v>
      </c>
      <c r="N13" s="270">
        <f t="shared" si="4"/>
        <v>-0.2758999999999996</v>
      </c>
      <c r="O13" s="270">
        <f t="shared" si="5"/>
        <v>0.13090000000000002</v>
      </c>
      <c r="P13" s="271">
        <f t="shared" si="6"/>
        <v>0.41069999999999984</v>
      </c>
    </row>
    <row r="14" spans="1:17" s="60" customFormat="1" ht="21" customHeight="1">
      <c r="A14" s="78">
        <v>6</v>
      </c>
      <c r="B14" s="69" t="s">
        <v>11</v>
      </c>
      <c r="C14" s="270">
        <v>3.70242</v>
      </c>
      <c r="D14" s="268">
        <f t="shared" si="0"/>
        <v>5.536160000000001</v>
      </c>
      <c r="E14" s="269">
        <v>7.64518</v>
      </c>
      <c r="F14" s="269">
        <v>11.01345</v>
      </c>
      <c r="G14" s="269">
        <v>8.19058</v>
      </c>
      <c r="H14" s="270">
        <v>3.78262</v>
      </c>
      <c r="I14" s="268">
        <v>1.74015</v>
      </c>
      <c r="J14" s="268">
        <v>2.954</v>
      </c>
      <c r="K14" s="270">
        <f t="shared" si="1"/>
        <v>2.1090199999999997</v>
      </c>
      <c r="L14" s="270">
        <f t="shared" si="2"/>
        <v>-3.3682700000000008</v>
      </c>
      <c r="M14" s="270">
        <f t="shared" si="3"/>
        <v>-0.5454000000000008</v>
      </c>
      <c r="N14" s="270">
        <f t="shared" si="4"/>
        <v>3.8625599999999998</v>
      </c>
      <c r="O14" s="270">
        <f t="shared" si="5"/>
        <v>5.90503</v>
      </c>
      <c r="P14" s="271">
        <f t="shared" si="6"/>
        <v>4.691179999999999</v>
      </c>
      <c r="Q14" s="136"/>
    </row>
    <row r="15" spans="1:16" s="60" customFormat="1" ht="21" customHeight="1">
      <c r="A15" s="78">
        <v>7</v>
      </c>
      <c r="B15" s="69" t="s">
        <v>2</v>
      </c>
      <c r="C15" s="270">
        <v>0.38712</v>
      </c>
      <c r="D15" s="268">
        <f t="shared" si="0"/>
        <v>0.45199999999999996</v>
      </c>
      <c r="E15" s="269">
        <v>0.37</v>
      </c>
      <c r="F15" s="269">
        <v>0.36</v>
      </c>
      <c r="G15" s="269">
        <v>0.38</v>
      </c>
      <c r="H15" s="270">
        <v>0.49</v>
      </c>
      <c r="I15" s="268">
        <v>0.5</v>
      </c>
      <c r="J15" s="268">
        <v>0.53</v>
      </c>
      <c r="K15" s="270">
        <f t="shared" si="1"/>
        <v>-0.082</v>
      </c>
      <c r="L15" s="270">
        <f t="shared" si="2"/>
        <v>0.010000000000000009</v>
      </c>
      <c r="M15" s="270">
        <f t="shared" si="3"/>
        <v>-0.010000000000000009</v>
      </c>
      <c r="N15" s="270">
        <f t="shared" si="4"/>
        <v>-0.12</v>
      </c>
      <c r="O15" s="270">
        <f t="shared" si="5"/>
        <v>-0.13</v>
      </c>
      <c r="P15" s="271">
        <f t="shared" si="6"/>
        <v>-0.16000000000000003</v>
      </c>
    </row>
    <row r="16" spans="1:16" s="60" customFormat="1" ht="21" customHeight="1">
      <c r="A16" s="78">
        <v>8</v>
      </c>
      <c r="B16" s="69" t="s">
        <v>3</v>
      </c>
      <c r="C16" s="270">
        <v>0.00379</v>
      </c>
      <c r="D16" s="268">
        <f t="shared" si="0"/>
        <v>0.0016</v>
      </c>
      <c r="E16" s="269">
        <v>0.036</v>
      </c>
      <c r="F16" s="269">
        <v>0.004</v>
      </c>
      <c r="G16" s="269">
        <v>0</v>
      </c>
      <c r="H16" s="270">
        <v>0.004</v>
      </c>
      <c r="I16" s="268">
        <v>0</v>
      </c>
      <c r="J16" s="268">
        <v>0</v>
      </c>
      <c r="K16" s="270">
        <f>AVERAGE(L16:P16)</f>
        <v>0.0344</v>
      </c>
      <c r="L16" s="270">
        <f t="shared" si="2"/>
        <v>0.032</v>
      </c>
      <c r="M16" s="270">
        <f t="shared" si="3"/>
        <v>0.036</v>
      </c>
      <c r="N16" s="270">
        <f t="shared" si="4"/>
        <v>0.032</v>
      </c>
      <c r="O16" s="270">
        <f t="shared" si="5"/>
        <v>0.036</v>
      </c>
      <c r="P16" s="271">
        <f t="shared" si="6"/>
        <v>0.036</v>
      </c>
    </row>
    <row r="17" spans="1:16" s="60" customFormat="1" ht="21" customHeight="1">
      <c r="A17" s="78">
        <v>9</v>
      </c>
      <c r="B17" s="69" t="s">
        <v>4</v>
      </c>
      <c r="C17" s="270">
        <v>6E-05</v>
      </c>
      <c r="D17" s="268">
        <f t="shared" si="0"/>
        <v>0.018963999999999998</v>
      </c>
      <c r="E17" s="269">
        <v>0.05884</v>
      </c>
      <c r="F17" s="269">
        <v>0.044</v>
      </c>
      <c r="G17" s="269">
        <v>0</v>
      </c>
      <c r="H17" s="270">
        <v>0.05082</v>
      </c>
      <c r="I17" s="268">
        <v>0</v>
      </c>
      <c r="J17" s="268">
        <v>0</v>
      </c>
      <c r="K17" s="270">
        <f t="shared" si="1"/>
        <v>0.03987600000000001</v>
      </c>
      <c r="L17" s="270">
        <f t="shared" si="2"/>
        <v>0.014840000000000006</v>
      </c>
      <c r="M17" s="270">
        <f t="shared" si="3"/>
        <v>0.05884</v>
      </c>
      <c r="N17" s="270">
        <f t="shared" si="4"/>
        <v>0.008020000000000006</v>
      </c>
      <c r="O17" s="270">
        <f t="shared" si="5"/>
        <v>0.05884</v>
      </c>
      <c r="P17" s="271">
        <f t="shared" si="6"/>
        <v>0.05884</v>
      </c>
    </row>
    <row r="18" spans="1:16" s="60" customFormat="1" ht="21" customHeight="1">
      <c r="A18" s="78">
        <v>10</v>
      </c>
      <c r="B18" s="68" t="s">
        <v>5</v>
      </c>
      <c r="C18" s="270">
        <v>2.25814</v>
      </c>
      <c r="D18" s="268">
        <f t="shared" si="0"/>
        <v>2.3141239999999996</v>
      </c>
      <c r="E18" s="269">
        <v>2.35324</v>
      </c>
      <c r="F18" s="269">
        <v>2.57957</v>
      </c>
      <c r="G18" s="269">
        <v>2.659</v>
      </c>
      <c r="H18" s="270">
        <v>2.23785</v>
      </c>
      <c r="I18" s="268">
        <v>1.8372</v>
      </c>
      <c r="J18" s="268">
        <v>2.257</v>
      </c>
      <c r="K18" s="270">
        <f t="shared" si="1"/>
        <v>0.03911600000000006</v>
      </c>
      <c r="L18" s="270">
        <f t="shared" si="2"/>
        <v>-0.22632999999999992</v>
      </c>
      <c r="M18" s="270">
        <f t="shared" si="3"/>
        <v>-0.3057599999999998</v>
      </c>
      <c r="N18" s="270">
        <f t="shared" si="4"/>
        <v>0.1153900000000001</v>
      </c>
      <c r="O18" s="270">
        <f t="shared" si="5"/>
        <v>0.51604</v>
      </c>
      <c r="P18" s="271">
        <f t="shared" si="6"/>
        <v>0.09623999999999988</v>
      </c>
    </row>
    <row r="19" spans="1:16" s="60" customFormat="1" ht="21" customHeight="1">
      <c r="A19" s="78">
        <v>11</v>
      </c>
      <c r="B19" s="68" t="s">
        <v>12</v>
      </c>
      <c r="C19" s="270">
        <v>9.9472</v>
      </c>
      <c r="D19" s="268">
        <f t="shared" si="0"/>
        <v>12.294</v>
      </c>
      <c r="E19" s="269">
        <v>11.84</v>
      </c>
      <c r="F19" s="269">
        <v>11.03</v>
      </c>
      <c r="G19" s="269">
        <v>11.75</v>
      </c>
      <c r="H19" s="270">
        <v>12.26</v>
      </c>
      <c r="I19" s="268">
        <v>12.48</v>
      </c>
      <c r="J19" s="268">
        <v>13.95</v>
      </c>
      <c r="K19" s="270">
        <f t="shared" si="1"/>
        <v>-0.4539999999999999</v>
      </c>
      <c r="L19" s="270">
        <f t="shared" si="2"/>
        <v>0.8100000000000005</v>
      </c>
      <c r="M19" s="270">
        <f t="shared" si="3"/>
        <v>0.08999999999999986</v>
      </c>
      <c r="N19" s="270">
        <f t="shared" si="4"/>
        <v>-0.41999999999999993</v>
      </c>
      <c r="O19" s="270">
        <f t="shared" si="5"/>
        <v>-0.6400000000000006</v>
      </c>
      <c r="P19" s="271">
        <f t="shared" si="6"/>
        <v>-2.1099999999999994</v>
      </c>
    </row>
    <row r="20" spans="1:16" ht="21" customHeight="1">
      <c r="A20" s="78">
        <v>12</v>
      </c>
      <c r="B20" s="68" t="s">
        <v>21</v>
      </c>
      <c r="C20" s="270">
        <v>0.01049</v>
      </c>
      <c r="D20" s="268">
        <f t="shared" si="0"/>
        <v>0</v>
      </c>
      <c r="E20" s="269"/>
      <c r="F20" s="269">
        <v>0</v>
      </c>
      <c r="G20" s="269">
        <v>0</v>
      </c>
      <c r="H20" s="270">
        <v>0</v>
      </c>
      <c r="I20" s="268">
        <v>0</v>
      </c>
      <c r="J20" s="268">
        <v>0</v>
      </c>
      <c r="K20" s="270">
        <f t="shared" si="1"/>
        <v>0</v>
      </c>
      <c r="L20" s="270">
        <f t="shared" si="2"/>
        <v>0</v>
      </c>
      <c r="M20" s="270">
        <f t="shared" si="3"/>
        <v>0</v>
      </c>
      <c r="N20" s="270">
        <f t="shared" si="4"/>
        <v>0</v>
      </c>
      <c r="O20" s="270">
        <f t="shared" si="5"/>
        <v>0</v>
      </c>
      <c r="P20" s="271">
        <f t="shared" si="6"/>
        <v>0</v>
      </c>
    </row>
    <row r="21" spans="1:16" s="60" customFormat="1" ht="21" customHeight="1">
      <c r="A21" s="78">
        <v>13</v>
      </c>
      <c r="B21" s="73" t="s">
        <v>13</v>
      </c>
      <c r="C21" s="270">
        <v>28.002</v>
      </c>
      <c r="D21" s="268">
        <f t="shared" si="0"/>
        <v>29.375999999999998</v>
      </c>
      <c r="E21" s="269">
        <v>22.08</v>
      </c>
      <c r="F21" s="269">
        <v>24.84</v>
      </c>
      <c r="G21" s="269">
        <v>24.84</v>
      </c>
      <c r="H21" s="270">
        <v>27.38</v>
      </c>
      <c r="I21" s="268">
        <v>34.32</v>
      </c>
      <c r="J21" s="268">
        <v>35.5</v>
      </c>
      <c r="K21" s="270">
        <f t="shared" si="1"/>
        <v>-7.296000000000001</v>
      </c>
      <c r="L21" s="270">
        <f t="shared" si="2"/>
        <v>-2.7600000000000016</v>
      </c>
      <c r="M21" s="270">
        <f t="shared" si="3"/>
        <v>-2.7600000000000016</v>
      </c>
      <c r="N21" s="270">
        <f t="shared" si="4"/>
        <v>-5.300000000000001</v>
      </c>
      <c r="O21" s="270">
        <f t="shared" si="5"/>
        <v>-12.240000000000002</v>
      </c>
      <c r="P21" s="271">
        <f t="shared" si="6"/>
        <v>-13.420000000000002</v>
      </c>
    </row>
    <row r="22" spans="1:16" s="60" customFormat="1" ht="21" customHeight="1">
      <c r="A22" s="78">
        <v>14</v>
      </c>
      <c r="B22" s="68" t="s">
        <v>14</v>
      </c>
      <c r="C22" s="270">
        <v>19.79662</v>
      </c>
      <c r="D22" s="268">
        <f t="shared" si="0"/>
        <v>21.20949</v>
      </c>
      <c r="E22" s="269">
        <v>29.16115</v>
      </c>
      <c r="F22" s="269">
        <v>26.59674</v>
      </c>
      <c r="G22" s="269">
        <v>24.75168</v>
      </c>
      <c r="H22" s="270">
        <v>21.78921</v>
      </c>
      <c r="I22" s="268">
        <v>13.13982</v>
      </c>
      <c r="J22" s="268">
        <v>19.77</v>
      </c>
      <c r="K22" s="270">
        <f t="shared" si="1"/>
        <v>7.951659999999999</v>
      </c>
      <c r="L22" s="270">
        <f t="shared" si="2"/>
        <v>2.5644099999999987</v>
      </c>
      <c r="M22" s="270">
        <f t="shared" si="3"/>
        <v>4.409469999999999</v>
      </c>
      <c r="N22" s="270">
        <f t="shared" si="4"/>
        <v>7.371939999999999</v>
      </c>
      <c r="O22" s="270">
        <f t="shared" si="5"/>
        <v>16.02133</v>
      </c>
      <c r="P22" s="271">
        <f t="shared" si="6"/>
        <v>9.39115</v>
      </c>
    </row>
    <row r="23" spans="1:16" ht="21" customHeight="1">
      <c r="A23" s="78">
        <v>15</v>
      </c>
      <c r="B23" s="68" t="s">
        <v>22</v>
      </c>
      <c r="C23" s="270">
        <v>0.0082</v>
      </c>
      <c r="D23" s="268">
        <f t="shared" si="0"/>
        <v>0</v>
      </c>
      <c r="E23" s="269"/>
      <c r="F23" s="269">
        <v>0</v>
      </c>
      <c r="G23" s="269">
        <v>0</v>
      </c>
      <c r="H23" s="270">
        <v>0</v>
      </c>
      <c r="I23" s="268">
        <v>0</v>
      </c>
      <c r="J23" s="268">
        <v>0</v>
      </c>
      <c r="K23" s="270">
        <f>AVERAGE(L23:P23)</f>
        <v>0</v>
      </c>
      <c r="L23" s="270">
        <f t="shared" si="2"/>
        <v>0</v>
      </c>
      <c r="M23" s="270">
        <f t="shared" si="3"/>
        <v>0</v>
      </c>
      <c r="N23" s="270">
        <f t="shared" si="4"/>
        <v>0</v>
      </c>
      <c r="O23" s="270">
        <f t="shared" si="5"/>
        <v>0</v>
      </c>
      <c r="P23" s="271">
        <f t="shared" si="6"/>
        <v>0</v>
      </c>
    </row>
    <row r="24" spans="1:16" s="60" customFormat="1" ht="21" customHeight="1">
      <c r="A24" s="78">
        <v>16</v>
      </c>
      <c r="B24" s="68" t="s">
        <v>23</v>
      </c>
      <c r="C24" s="270">
        <v>0.0186</v>
      </c>
      <c r="D24" s="268">
        <f t="shared" si="0"/>
        <v>0.018828</v>
      </c>
      <c r="E24" s="269">
        <v>0.01891</v>
      </c>
      <c r="F24" s="269">
        <v>0.0188</v>
      </c>
      <c r="G24" s="269">
        <v>0.01869</v>
      </c>
      <c r="H24" s="270">
        <v>0.019</v>
      </c>
      <c r="I24" s="268">
        <v>0.01865</v>
      </c>
      <c r="J24" s="268">
        <v>0.019</v>
      </c>
      <c r="K24" s="270">
        <f t="shared" si="1"/>
        <v>8.200000000000012E-05</v>
      </c>
      <c r="L24" s="270">
        <f t="shared" si="2"/>
        <v>0.00010999999999999899</v>
      </c>
      <c r="M24" s="270">
        <f t="shared" si="3"/>
        <v>0.00022000000000000144</v>
      </c>
      <c r="N24" s="270">
        <f t="shared" si="4"/>
        <v>-8.99999999999998E-05</v>
      </c>
      <c r="O24" s="270">
        <f t="shared" si="5"/>
        <v>0.0002599999999999998</v>
      </c>
      <c r="P24" s="271">
        <f t="shared" si="6"/>
        <v>-8.99999999999998E-05</v>
      </c>
    </row>
    <row r="25" spans="1:16" ht="21" customHeight="1">
      <c r="A25" s="78">
        <v>17</v>
      </c>
      <c r="B25" s="68" t="s">
        <v>25</v>
      </c>
      <c r="C25" s="270">
        <v>0</v>
      </c>
      <c r="D25" s="268">
        <f t="shared" si="0"/>
        <v>0</v>
      </c>
      <c r="E25" s="269"/>
      <c r="F25" s="269">
        <v>0</v>
      </c>
      <c r="G25" s="269">
        <v>0</v>
      </c>
      <c r="H25" s="270">
        <v>0</v>
      </c>
      <c r="I25" s="268">
        <v>0</v>
      </c>
      <c r="J25" s="268">
        <v>0</v>
      </c>
      <c r="K25" s="270">
        <f t="shared" si="1"/>
        <v>0</v>
      </c>
      <c r="L25" s="270">
        <f t="shared" si="2"/>
        <v>0</v>
      </c>
      <c r="M25" s="270">
        <f t="shared" si="3"/>
        <v>0</v>
      </c>
      <c r="N25" s="270">
        <f t="shared" si="4"/>
        <v>0</v>
      </c>
      <c r="O25" s="270">
        <f t="shared" si="5"/>
        <v>0</v>
      </c>
      <c r="P25" s="271">
        <f t="shared" si="6"/>
        <v>0</v>
      </c>
    </row>
    <row r="26" spans="1:16" s="60" customFormat="1" ht="21" customHeight="1">
      <c r="A26" s="78">
        <v>18</v>
      </c>
      <c r="B26" s="68" t="s">
        <v>24</v>
      </c>
      <c r="C26" s="270">
        <v>0.00762</v>
      </c>
      <c r="D26" s="268">
        <f t="shared" si="0"/>
        <v>0.0050999999999999995</v>
      </c>
      <c r="E26" s="269">
        <v>0.00538</v>
      </c>
      <c r="F26" s="269">
        <v>0.0036</v>
      </c>
      <c r="G26" s="269">
        <v>0.0062</v>
      </c>
      <c r="H26" s="270">
        <v>0.0078</v>
      </c>
      <c r="I26" s="268">
        <v>0.0079</v>
      </c>
      <c r="J26" s="268">
        <v>0</v>
      </c>
      <c r="K26" s="270">
        <f t="shared" si="1"/>
        <v>0.0002800000000000002</v>
      </c>
      <c r="L26" s="270">
        <f t="shared" si="2"/>
        <v>0.0017800000000000003</v>
      </c>
      <c r="M26" s="270">
        <f t="shared" si="3"/>
        <v>-0.0008199999999999995</v>
      </c>
      <c r="N26" s="270">
        <f t="shared" si="4"/>
        <v>-0.0024199999999999994</v>
      </c>
      <c r="O26" s="270">
        <f t="shared" si="5"/>
        <v>-0.0025200000000000005</v>
      </c>
      <c r="P26" s="271">
        <f t="shared" si="6"/>
        <v>0.00538</v>
      </c>
    </row>
    <row r="27" spans="1:16" s="60" customFormat="1" ht="21" customHeight="1">
      <c r="A27" s="78">
        <v>19</v>
      </c>
      <c r="B27" s="69" t="s">
        <v>19</v>
      </c>
      <c r="C27" s="270">
        <v>0.32168</v>
      </c>
      <c r="D27" s="268">
        <f t="shared" si="0"/>
        <v>0.28250600000000003</v>
      </c>
      <c r="E27" s="269">
        <v>0.34902</v>
      </c>
      <c r="F27" s="269">
        <v>0.30701</v>
      </c>
      <c r="G27" s="269">
        <v>0.26924</v>
      </c>
      <c r="H27" s="270">
        <v>0.25818</v>
      </c>
      <c r="I27" s="268">
        <v>0.2721</v>
      </c>
      <c r="J27" s="268">
        <v>0.306</v>
      </c>
      <c r="K27" s="270">
        <f t="shared" si="1"/>
        <v>0.06651399999999999</v>
      </c>
      <c r="L27" s="270">
        <f t="shared" si="2"/>
        <v>0.04200999999999999</v>
      </c>
      <c r="M27" s="270">
        <f t="shared" si="3"/>
        <v>0.07978000000000002</v>
      </c>
      <c r="N27" s="270">
        <f t="shared" si="4"/>
        <v>0.09083999999999998</v>
      </c>
      <c r="O27" s="270">
        <f t="shared" si="5"/>
        <v>0.07691999999999999</v>
      </c>
      <c r="P27" s="271">
        <f t="shared" si="6"/>
        <v>0.04302</v>
      </c>
    </row>
    <row r="28" spans="1:16" s="60" customFormat="1" ht="21" customHeight="1">
      <c r="A28" s="78">
        <v>20</v>
      </c>
      <c r="B28" s="69" t="s">
        <v>6</v>
      </c>
      <c r="C28" s="270">
        <v>0.0174</v>
      </c>
      <c r="D28" s="268">
        <f t="shared" si="0"/>
        <v>0.0196</v>
      </c>
      <c r="E28" s="269">
        <v>0.02</v>
      </c>
      <c r="F28" s="269">
        <v>0.018</v>
      </c>
      <c r="G28" s="269">
        <v>0.03</v>
      </c>
      <c r="H28" s="270">
        <v>0.03</v>
      </c>
      <c r="I28" s="268">
        <v>0</v>
      </c>
      <c r="J28" s="268">
        <v>0.02</v>
      </c>
      <c r="K28" s="270">
        <f t="shared" si="1"/>
        <v>0.00040000000000000105</v>
      </c>
      <c r="L28" s="270">
        <f t="shared" si="2"/>
        <v>0.0020000000000000018</v>
      </c>
      <c r="M28" s="270">
        <f t="shared" si="3"/>
        <v>-0.009999999999999998</v>
      </c>
      <c r="N28" s="270">
        <f t="shared" si="4"/>
        <v>-0.009999999999999998</v>
      </c>
      <c r="O28" s="270">
        <f t="shared" si="5"/>
        <v>0.02</v>
      </c>
      <c r="P28" s="271">
        <f t="shared" si="6"/>
        <v>0</v>
      </c>
    </row>
    <row r="29" spans="1:16" s="60" customFormat="1" ht="21" customHeight="1">
      <c r="A29" s="78">
        <v>21</v>
      </c>
      <c r="B29" s="69" t="s">
        <v>10</v>
      </c>
      <c r="C29" s="270">
        <v>18.58667</v>
      </c>
      <c r="D29" s="268">
        <f t="shared" si="0"/>
        <v>18.50236</v>
      </c>
      <c r="E29" s="269">
        <v>21.4338</v>
      </c>
      <c r="F29" s="305">
        <v>20.4158</v>
      </c>
      <c r="G29" s="269">
        <v>20.63</v>
      </c>
      <c r="H29" s="270">
        <v>21.381</v>
      </c>
      <c r="I29" s="268">
        <v>15.027</v>
      </c>
      <c r="J29" s="268">
        <v>15.058</v>
      </c>
      <c r="K29" s="270">
        <f t="shared" si="1"/>
        <v>2.9314400000000016</v>
      </c>
      <c r="L29" s="270">
        <f t="shared" si="2"/>
        <v>1.0180000000000007</v>
      </c>
      <c r="M29" s="270">
        <f t="shared" si="3"/>
        <v>0.8038000000000025</v>
      </c>
      <c r="N29" s="270">
        <f t="shared" si="4"/>
        <v>0.05280000000000129</v>
      </c>
      <c r="O29" s="270">
        <f t="shared" si="5"/>
        <v>6.406800000000002</v>
      </c>
      <c r="P29" s="271">
        <f t="shared" si="6"/>
        <v>6.375800000000002</v>
      </c>
    </row>
    <row r="30" spans="1:17" ht="21" customHeight="1">
      <c r="A30" s="78">
        <v>22</v>
      </c>
      <c r="B30" s="69" t="s">
        <v>27</v>
      </c>
      <c r="C30" s="270">
        <v>0</v>
      </c>
      <c r="D30" s="268">
        <f t="shared" si="0"/>
        <v>0</v>
      </c>
      <c r="E30" s="269"/>
      <c r="F30" s="269">
        <v>0</v>
      </c>
      <c r="G30" s="269">
        <v>0</v>
      </c>
      <c r="H30" s="270">
        <v>0</v>
      </c>
      <c r="I30" s="268">
        <v>0</v>
      </c>
      <c r="J30" s="268">
        <v>0</v>
      </c>
      <c r="K30" s="270">
        <f>AVERAGE(L30:P30)</f>
        <v>0</v>
      </c>
      <c r="L30" s="270">
        <f t="shared" si="2"/>
        <v>0</v>
      </c>
      <c r="M30" s="270">
        <f t="shared" si="3"/>
        <v>0</v>
      </c>
      <c r="N30" s="270">
        <f t="shared" si="4"/>
        <v>0</v>
      </c>
      <c r="O30" s="270">
        <f t="shared" si="5"/>
        <v>0</v>
      </c>
      <c r="P30" s="271">
        <f t="shared" si="6"/>
        <v>0</v>
      </c>
      <c r="Q30" s="60"/>
    </row>
    <row r="31" spans="1:17" s="60" customFormat="1" ht="21" customHeight="1">
      <c r="A31" s="78">
        <v>23</v>
      </c>
      <c r="B31" s="69" t="s">
        <v>26</v>
      </c>
      <c r="C31" s="270">
        <v>0.05496</v>
      </c>
      <c r="D31" s="268">
        <f t="shared" si="0"/>
        <v>0.0492</v>
      </c>
      <c r="E31" s="269">
        <v>0.043</v>
      </c>
      <c r="F31" s="269">
        <v>0.032</v>
      </c>
      <c r="G31" s="269">
        <v>0.054</v>
      </c>
      <c r="H31" s="270">
        <v>0.053</v>
      </c>
      <c r="I31" s="268">
        <v>0.057</v>
      </c>
      <c r="J31" s="268">
        <v>0.05</v>
      </c>
      <c r="K31" s="270">
        <f t="shared" si="1"/>
        <v>-0.006200000000000004</v>
      </c>
      <c r="L31" s="270">
        <f t="shared" si="2"/>
        <v>0.010999999999999996</v>
      </c>
      <c r="M31" s="270">
        <f t="shared" si="3"/>
        <v>-0.011000000000000003</v>
      </c>
      <c r="N31" s="270">
        <f t="shared" si="4"/>
        <v>-0.010000000000000002</v>
      </c>
      <c r="O31" s="270">
        <f t="shared" si="5"/>
        <v>-0.014000000000000005</v>
      </c>
      <c r="P31" s="271">
        <f t="shared" si="6"/>
        <v>-0.007000000000000006</v>
      </c>
      <c r="Q31" s="135"/>
    </row>
    <row r="32" spans="1:16" s="60" customFormat="1" ht="21" customHeight="1">
      <c r="A32" s="78">
        <v>24</v>
      </c>
      <c r="B32" s="69" t="s">
        <v>54</v>
      </c>
      <c r="C32" s="268">
        <v>1.152</v>
      </c>
      <c r="D32" s="268">
        <f t="shared" si="0"/>
        <v>1.2233864</v>
      </c>
      <c r="E32" s="269">
        <v>1.411068</v>
      </c>
      <c r="F32" s="269">
        <v>1.327056</v>
      </c>
      <c r="G32" s="269">
        <v>1.253</v>
      </c>
      <c r="H32" s="270">
        <v>1.466876</v>
      </c>
      <c r="I32" s="268">
        <v>1.05</v>
      </c>
      <c r="J32" s="268">
        <v>1.02</v>
      </c>
      <c r="K32" s="270">
        <f t="shared" si="1"/>
        <v>0.18768159999999998</v>
      </c>
      <c r="L32" s="270">
        <f t="shared" si="2"/>
        <v>0.08401199999999998</v>
      </c>
      <c r="M32" s="270">
        <f t="shared" si="3"/>
        <v>0.1580680000000001</v>
      </c>
      <c r="N32" s="270">
        <f t="shared" si="4"/>
        <v>-0.05580800000000008</v>
      </c>
      <c r="O32" s="270">
        <f t="shared" si="5"/>
        <v>0.36106799999999994</v>
      </c>
      <c r="P32" s="271">
        <f t="shared" si="6"/>
        <v>0.39106799999999997</v>
      </c>
    </row>
    <row r="33" spans="1:16" ht="21" customHeight="1">
      <c r="A33" s="78">
        <v>25</v>
      </c>
      <c r="B33" s="69" t="s">
        <v>28</v>
      </c>
      <c r="C33" s="270">
        <v>0.00235</v>
      </c>
      <c r="D33" s="268">
        <f t="shared" si="0"/>
        <v>5E-05</v>
      </c>
      <c r="E33" s="269">
        <v>0.00068</v>
      </c>
      <c r="F33" s="269">
        <v>0.00025</v>
      </c>
      <c r="G33" s="269">
        <v>0</v>
      </c>
      <c r="H33" s="270">
        <v>0</v>
      </c>
      <c r="I33" s="268">
        <v>0</v>
      </c>
      <c r="J33" s="268">
        <v>0</v>
      </c>
      <c r="K33" s="270">
        <f t="shared" si="1"/>
        <v>0.00063</v>
      </c>
      <c r="L33" s="270">
        <f t="shared" si="2"/>
        <v>0.00043000000000000004</v>
      </c>
      <c r="M33" s="270">
        <f t="shared" si="3"/>
        <v>0.00068</v>
      </c>
      <c r="N33" s="270">
        <f t="shared" si="4"/>
        <v>0.00068</v>
      </c>
      <c r="O33" s="270">
        <f t="shared" si="5"/>
        <v>0.00068</v>
      </c>
      <c r="P33" s="271">
        <f t="shared" si="6"/>
        <v>0.00068</v>
      </c>
    </row>
    <row r="34" spans="1:16" s="60" customFormat="1" ht="21" customHeight="1">
      <c r="A34" s="78">
        <v>26</v>
      </c>
      <c r="B34" s="69" t="s">
        <v>15</v>
      </c>
      <c r="C34" s="270">
        <v>5.734</v>
      </c>
      <c r="D34" s="268">
        <f>AVERAGE(F34:J34)</f>
        <v>5.828766</v>
      </c>
      <c r="E34" s="269">
        <v>6.24146</v>
      </c>
      <c r="F34" s="269">
        <v>5.95103</v>
      </c>
      <c r="G34" s="269">
        <v>5.88163</v>
      </c>
      <c r="H34" s="270">
        <v>5.87419</v>
      </c>
      <c r="I34" s="268">
        <v>5.82998</v>
      </c>
      <c r="J34" s="268">
        <v>5.607</v>
      </c>
      <c r="K34" s="270">
        <f t="shared" si="1"/>
        <v>0.41269399999999995</v>
      </c>
      <c r="L34" s="270">
        <f t="shared" si="2"/>
        <v>0.29042999999999974</v>
      </c>
      <c r="M34" s="270">
        <f t="shared" si="3"/>
        <v>0.35982999999999965</v>
      </c>
      <c r="N34" s="270">
        <f t="shared" si="4"/>
        <v>0.36727000000000043</v>
      </c>
      <c r="O34" s="270">
        <f t="shared" si="5"/>
        <v>0.41148000000000007</v>
      </c>
      <c r="P34" s="271">
        <f t="shared" si="6"/>
        <v>0.6344599999999998</v>
      </c>
    </row>
    <row r="35" spans="1:16" ht="21" customHeight="1">
      <c r="A35" s="78">
        <v>27</v>
      </c>
      <c r="B35" s="69" t="s">
        <v>16</v>
      </c>
      <c r="C35" s="270">
        <v>0.01</v>
      </c>
      <c r="D35" s="268">
        <f t="shared" si="0"/>
        <v>0.01</v>
      </c>
      <c r="E35" s="269">
        <v>0.01</v>
      </c>
      <c r="F35" s="269">
        <v>0.01</v>
      </c>
      <c r="G35" s="269">
        <v>0.01</v>
      </c>
      <c r="H35" s="270">
        <v>0.01</v>
      </c>
      <c r="I35" s="268">
        <v>0.01</v>
      </c>
      <c r="J35" s="268">
        <v>0.01</v>
      </c>
      <c r="K35" s="270">
        <f t="shared" si="1"/>
        <v>0</v>
      </c>
      <c r="L35" s="270">
        <f t="shared" si="2"/>
        <v>0</v>
      </c>
      <c r="M35" s="270">
        <f t="shared" si="3"/>
        <v>0</v>
      </c>
      <c r="N35" s="270">
        <f t="shared" si="4"/>
        <v>0</v>
      </c>
      <c r="O35" s="270">
        <f t="shared" si="5"/>
        <v>0</v>
      </c>
      <c r="P35" s="271">
        <f t="shared" si="6"/>
        <v>0</v>
      </c>
    </row>
    <row r="36" spans="1:17" s="60" customFormat="1" ht="21" customHeight="1">
      <c r="A36" s="78">
        <v>28</v>
      </c>
      <c r="B36" s="69" t="s">
        <v>7</v>
      </c>
      <c r="C36" s="270">
        <v>0.34381</v>
      </c>
      <c r="D36" s="268">
        <f t="shared" si="0"/>
        <v>0.3954</v>
      </c>
      <c r="E36" s="269">
        <v>0.384</v>
      </c>
      <c r="F36" s="269">
        <v>0.38</v>
      </c>
      <c r="G36" s="269">
        <v>0.4</v>
      </c>
      <c r="H36" s="270">
        <v>0.45</v>
      </c>
      <c r="I36" s="268">
        <v>0.46</v>
      </c>
      <c r="J36" s="268">
        <v>0.287</v>
      </c>
      <c r="K36" s="270">
        <f t="shared" si="1"/>
        <v>-0.011399999999999999</v>
      </c>
      <c r="L36" s="270">
        <f t="shared" si="2"/>
        <v>0.0040000000000000036</v>
      </c>
      <c r="M36" s="270">
        <f t="shared" si="3"/>
        <v>-0.016000000000000014</v>
      </c>
      <c r="N36" s="270">
        <f t="shared" si="4"/>
        <v>-0.066</v>
      </c>
      <c r="O36" s="270">
        <f t="shared" si="5"/>
        <v>-0.07600000000000001</v>
      </c>
      <c r="P36" s="271">
        <f t="shared" si="6"/>
        <v>0.09700000000000003</v>
      </c>
      <c r="Q36" s="139"/>
    </row>
    <row r="37" spans="1:16" ht="21" customHeight="1">
      <c r="A37" s="78">
        <v>29</v>
      </c>
      <c r="B37" s="69" t="s">
        <v>57</v>
      </c>
      <c r="C37" s="270">
        <v>0.00049</v>
      </c>
      <c r="D37" s="268">
        <f t="shared" si="0"/>
        <v>0</v>
      </c>
      <c r="E37" s="269"/>
      <c r="F37" s="269">
        <v>0</v>
      </c>
      <c r="G37" s="269">
        <v>0</v>
      </c>
      <c r="H37" s="270">
        <v>0</v>
      </c>
      <c r="I37" s="268">
        <v>0</v>
      </c>
      <c r="J37" s="268">
        <v>0</v>
      </c>
      <c r="K37" s="270">
        <f>AVERAGE(L37:P37)</f>
        <v>0</v>
      </c>
      <c r="L37" s="270">
        <f t="shared" si="2"/>
        <v>0</v>
      </c>
      <c r="M37" s="270">
        <f t="shared" si="3"/>
        <v>0</v>
      </c>
      <c r="N37" s="270">
        <f t="shared" si="4"/>
        <v>0</v>
      </c>
      <c r="O37" s="270">
        <f t="shared" si="5"/>
        <v>0</v>
      </c>
      <c r="P37" s="271">
        <f t="shared" si="6"/>
        <v>0</v>
      </c>
    </row>
    <row r="38" spans="1:16" ht="21" customHeight="1" thickBot="1">
      <c r="A38" s="149"/>
      <c r="B38" s="150" t="s">
        <v>0</v>
      </c>
      <c r="C38" s="272">
        <f>SUM(C9:C37)</f>
        <v>98.85658000000001</v>
      </c>
      <c r="D38" s="273">
        <f>SUM(D9:D37)</f>
        <v>107.02913439999999</v>
      </c>
      <c r="E38" s="274">
        <f aca="true" t="shared" si="7" ref="E38:J38">SUM(E9:E37)</f>
        <v>112.01342800000003</v>
      </c>
      <c r="F38" s="274">
        <f t="shared" si="7"/>
        <v>114.177706</v>
      </c>
      <c r="G38" s="274">
        <f t="shared" si="7"/>
        <v>110.38322000000001</v>
      </c>
      <c r="H38" s="274">
        <f t="shared" si="7"/>
        <v>107.30814600000001</v>
      </c>
      <c r="I38" s="274">
        <f t="shared" si="7"/>
        <v>96.1926</v>
      </c>
      <c r="J38" s="274">
        <f t="shared" si="7"/>
        <v>107.08399999999999</v>
      </c>
      <c r="K38" s="272">
        <f t="shared" si="1"/>
        <v>4.984293600000032</v>
      </c>
      <c r="L38" s="272">
        <f t="shared" si="2"/>
        <v>-2.1642779999999675</v>
      </c>
      <c r="M38" s="272">
        <f t="shared" si="3"/>
        <v>1.6302080000000245</v>
      </c>
      <c r="N38" s="272">
        <f t="shared" si="4"/>
        <v>4.705282000000025</v>
      </c>
      <c r="O38" s="272">
        <f t="shared" si="5"/>
        <v>15.820828000000034</v>
      </c>
      <c r="P38" s="275">
        <f t="shared" si="6"/>
        <v>4.929428000000044</v>
      </c>
    </row>
    <row r="39" spans="1:16" ht="21" customHeight="1">
      <c r="A39" s="21"/>
      <c r="B39" s="22" t="s">
        <v>74</v>
      </c>
      <c r="C39" s="22"/>
      <c r="D39" s="22"/>
      <c r="E39" s="306"/>
      <c r="F39" s="307"/>
      <c r="G39" s="119"/>
      <c r="H39" s="119"/>
      <c r="I39" s="119"/>
      <c r="J39" s="119"/>
      <c r="K39" s="23"/>
      <c r="L39" s="23"/>
      <c r="M39" s="23"/>
      <c r="N39" s="23"/>
      <c r="O39" s="23"/>
      <c r="P39" s="23"/>
    </row>
    <row r="40" spans="1:16" ht="21" customHeight="1" thickBot="1">
      <c r="A40" s="19"/>
      <c r="B40" s="151" t="s">
        <v>43</v>
      </c>
      <c r="C40" s="19"/>
      <c r="D40" s="132"/>
      <c r="F40" s="122"/>
      <c r="G40" s="122"/>
      <c r="H40" s="122"/>
      <c r="I40" s="122"/>
      <c r="J40" s="122"/>
      <c r="N40" s="166" t="s">
        <v>53</v>
      </c>
      <c r="O40" s="166"/>
      <c r="P40" s="166"/>
    </row>
    <row r="41" spans="1:16" ht="21" customHeight="1">
      <c r="A41" s="175" t="s">
        <v>29</v>
      </c>
      <c r="B41" s="177" t="s">
        <v>18</v>
      </c>
      <c r="C41" s="179" t="s">
        <v>17</v>
      </c>
      <c r="D41" s="201" t="s">
        <v>38</v>
      </c>
      <c r="E41" s="201"/>
      <c r="F41" s="201"/>
      <c r="G41" s="201"/>
      <c r="H41" s="201"/>
      <c r="I41" s="201"/>
      <c r="J41" s="201"/>
      <c r="K41" s="171" t="s">
        <v>39</v>
      </c>
      <c r="L41" s="171"/>
      <c r="M41" s="171"/>
      <c r="N41" s="171"/>
      <c r="O41" s="171"/>
      <c r="P41" s="172"/>
    </row>
    <row r="42" spans="1:16" ht="21" customHeight="1">
      <c r="A42" s="176"/>
      <c r="B42" s="178"/>
      <c r="C42" s="180"/>
      <c r="D42" s="170" t="s">
        <v>73</v>
      </c>
      <c r="E42" s="308" t="s">
        <v>70</v>
      </c>
      <c r="F42" s="168" t="s">
        <v>66</v>
      </c>
      <c r="G42" s="168" t="s">
        <v>65</v>
      </c>
      <c r="H42" s="168" t="s">
        <v>62</v>
      </c>
      <c r="I42" s="168" t="s">
        <v>61</v>
      </c>
      <c r="J42" s="168" t="s">
        <v>59</v>
      </c>
      <c r="K42" s="173" t="s">
        <v>73</v>
      </c>
      <c r="L42" s="167" t="s">
        <v>66</v>
      </c>
      <c r="M42" s="167" t="s">
        <v>65</v>
      </c>
      <c r="N42" s="167" t="s">
        <v>62</v>
      </c>
      <c r="O42" s="167" t="s">
        <v>61</v>
      </c>
      <c r="P42" s="174" t="s">
        <v>59</v>
      </c>
    </row>
    <row r="43" spans="1:16" ht="21" customHeight="1">
      <c r="A43" s="176"/>
      <c r="B43" s="178"/>
      <c r="C43" s="180"/>
      <c r="D43" s="170"/>
      <c r="E43" s="308"/>
      <c r="F43" s="168"/>
      <c r="G43" s="168"/>
      <c r="H43" s="168"/>
      <c r="I43" s="168"/>
      <c r="J43" s="168"/>
      <c r="K43" s="173"/>
      <c r="L43" s="167"/>
      <c r="M43" s="167"/>
      <c r="N43" s="167"/>
      <c r="O43" s="167"/>
      <c r="P43" s="174"/>
    </row>
    <row r="44" spans="1:16" ht="21" customHeight="1">
      <c r="A44" s="176"/>
      <c r="B44" s="178"/>
      <c r="C44" s="180"/>
      <c r="D44" s="170"/>
      <c r="E44" s="308"/>
      <c r="F44" s="168"/>
      <c r="G44" s="168"/>
      <c r="H44" s="168"/>
      <c r="I44" s="168"/>
      <c r="J44" s="168"/>
      <c r="K44" s="173"/>
      <c r="L44" s="167"/>
      <c r="M44" s="167"/>
      <c r="N44" s="167"/>
      <c r="O44" s="167"/>
      <c r="P44" s="174"/>
    </row>
    <row r="45" spans="1:16" ht="21" customHeight="1">
      <c r="A45" s="155">
        <v>1</v>
      </c>
      <c r="B45" s="31">
        <v>2</v>
      </c>
      <c r="C45" s="152">
        <v>3</v>
      </c>
      <c r="D45" s="153">
        <v>4</v>
      </c>
      <c r="E45" s="154">
        <v>5</v>
      </c>
      <c r="F45" s="309">
        <v>6</v>
      </c>
      <c r="G45" s="154">
        <v>7</v>
      </c>
      <c r="H45" s="154">
        <v>8</v>
      </c>
      <c r="I45" s="154">
        <v>9</v>
      </c>
      <c r="J45" s="154">
        <v>10</v>
      </c>
      <c r="K45" s="31">
        <v>11</v>
      </c>
      <c r="L45" s="31">
        <v>12</v>
      </c>
      <c r="M45" s="31">
        <v>13</v>
      </c>
      <c r="N45" s="31">
        <v>14</v>
      </c>
      <c r="O45" s="31">
        <v>15</v>
      </c>
      <c r="P45" s="156">
        <v>16</v>
      </c>
    </row>
    <row r="46" spans="1:16" s="60" customFormat="1" ht="21" customHeight="1">
      <c r="A46" s="67">
        <v>1</v>
      </c>
      <c r="B46" s="68" t="s">
        <v>55</v>
      </c>
      <c r="C46" s="268">
        <v>0</v>
      </c>
      <c r="D46" s="268">
        <f aca="true" t="shared" si="8" ref="D46:D51">AVERAGE(F46:J46)</f>
        <v>0</v>
      </c>
      <c r="E46" s="269"/>
      <c r="F46" s="269">
        <v>0</v>
      </c>
      <c r="G46" s="269">
        <v>0</v>
      </c>
      <c r="H46" s="270">
        <v>0</v>
      </c>
      <c r="I46" s="268">
        <v>0</v>
      </c>
      <c r="J46" s="268">
        <v>0</v>
      </c>
      <c r="K46" s="270">
        <f>AVERAGE(L46:P46)</f>
        <v>0</v>
      </c>
      <c r="L46" s="270">
        <f>E46-F46</f>
        <v>0</v>
      </c>
      <c r="M46" s="270">
        <f>E46-G46</f>
        <v>0</v>
      </c>
      <c r="N46" s="270">
        <f>E46-H46</f>
        <v>0</v>
      </c>
      <c r="O46" s="270">
        <f>E46-I46</f>
        <v>0</v>
      </c>
      <c r="P46" s="271">
        <f>E46-J46</f>
        <v>0</v>
      </c>
    </row>
    <row r="47" spans="1:16" s="60" customFormat="1" ht="21" customHeight="1">
      <c r="A47" s="67">
        <v>2</v>
      </c>
      <c r="B47" s="68" t="s">
        <v>20</v>
      </c>
      <c r="C47" s="270">
        <v>0.0044</v>
      </c>
      <c r="D47" s="268">
        <f t="shared" si="8"/>
        <v>0.002228</v>
      </c>
      <c r="E47" s="269"/>
      <c r="F47" s="269">
        <v>0.00294</v>
      </c>
      <c r="G47" s="269">
        <v>0.0042</v>
      </c>
      <c r="H47" s="270">
        <v>0.004</v>
      </c>
      <c r="I47" s="268">
        <v>0</v>
      </c>
      <c r="J47" s="268">
        <v>0</v>
      </c>
      <c r="K47" s="270">
        <f>AVERAGE(L47:P47)</f>
        <v>-0.002228</v>
      </c>
      <c r="L47" s="270">
        <f aca="true" t="shared" si="9" ref="L47:L74">E47-F47</f>
        <v>-0.00294</v>
      </c>
      <c r="M47" s="270">
        <f aca="true" t="shared" si="10" ref="M47:M74">E47-G47</f>
        <v>-0.0042</v>
      </c>
      <c r="N47" s="270">
        <f aca="true" t="shared" si="11" ref="N47:N74">E47-H47</f>
        <v>-0.004</v>
      </c>
      <c r="O47" s="270">
        <f aca="true" t="shared" si="12" ref="O47:O74">E47-I47</f>
        <v>0</v>
      </c>
      <c r="P47" s="271">
        <f aca="true" t="shared" si="13" ref="P47:P74">E47-J47</f>
        <v>0</v>
      </c>
    </row>
    <row r="48" spans="1:16" s="60" customFormat="1" ht="21" customHeight="1">
      <c r="A48" s="67">
        <v>3</v>
      </c>
      <c r="B48" s="68" t="s">
        <v>1</v>
      </c>
      <c r="C48" s="270">
        <v>0.25218</v>
      </c>
      <c r="D48" s="268">
        <f t="shared" si="8"/>
        <v>0.36100000000000004</v>
      </c>
      <c r="E48" s="269">
        <v>0.295</v>
      </c>
      <c r="F48" s="269">
        <v>0.295</v>
      </c>
      <c r="G48" s="269">
        <v>0.38</v>
      </c>
      <c r="H48" s="270">
        <v>0.38</v>
      </c>
      <c r="I48" s="268">
        <v>0.38</v>
      </c>
      <c r="J48" s="268">
        <v>0.37</v>
      </c>
      <c r="K48" s="270">
        <f aca="true" t="shared" si="14" ref="K48:K55">AVERAGE(L48:P48)</f>
        <v>-0.06600000000000002</v>
      </c>
      <c r="L48" s="270">
        <f t="shared" si="9"/>
        <v>0</v>
      </c>
      <c r="M48" s="270">
        <f t="shared" si="10"/>
        <v>-0.08500000000000002</v>
      </c>
      <c r="N48" s="270">
        <f t="shared" si="11"/>
        <v>-0.08500000000000002</v>
      </c>
      <c r="O48" s="270">
        <f t="shared" si="12"/>
        <v>-0.08500000000000002</v>
      </c>
      <c r="P48" s="271">
        <f t="shared" si="13"/>
        <v>-0.07500000000000001</v>
      </c>
    </row>
    <row r="49" spans="1:16" s="60" customFormat="1" ht="21" customHeight="1">
      <c r="A49" s="67">
        <v>4</v>
      </c>
      <c r="B49" s="68" t="s">
        <v>8</v>
      </c>
      <c r="C49" s="270">
        <v>1.42349</v>
      </c>
      <c r="D49" s="268">
        <f t="shared" si="8"/>
        <v>2.1860000000000004</v>
      </c>
      <c r="E49" s="269">
        <v>2.31</v>
      </c>
      <c r="F49" s="269">
        <v>2.29</v>
      </c>
      <c r="G49" s="269">
        <v>2.25</v>
      </c>
      <c r="H49" s="270">
        <v>2.11</v>
      </c>
      <c r="I49" s="268">
        <v>2.13</v>
      </c>
      <c r="J49" s="268">
        <v>2.15</v>
      </c>
      <c r="K49" s="270">
        <f t="shared" si="14"/>
        <v>0.12400000000000011</v>
      </c>
      <c r="L49" s="270">
        <f t="shared" si="9"/>
        <v>0.020000000000000018</v>
      </c>
      <c r="M49" s="270">
        <f t="shared" si="10"/>
        <v>0.06000000000000005</v>
      </c>
      <c r="N49" s="270">
        <f t="shared" si="11"/>
        <v>0.20000000000000018</v>
      </c>
      <c r="O49" s="270">
        <f t="shared" si="12"/>
        <v>0.18000000000000016</v>
      </c>
      <c r="P49" s="271">
        <f t="shared" si="13"/>
        <v>0.16000000000000014</v>
      </c>
    </row>
    <row r="50" spans="1:16" s="60" customFormat="1" ht="21" customHeight="1">
      <c r="A50" s="67">
        <v>5</v>
      </c>
      <c r="B50" s="69" t="s">
        <v>9</v>
      </c>
      <c r="C50" s="270">
        <v>0.14724</v>
      </c>
      <c r="D50" s="268">
        <f t="shared" si="8"/>
        <v>0.27348</v>
      </c>
      <c r="E50" s="269">
        <v>0.3399</v>
      </c>
      <c r="F50" s="269">
        <v>0.309</v>
      </c>
      <c r="G50" s="269">
        <v>0.3218</v>
      </c>
      <c r="H50" s="270">
        <v>0.2799</v>
      </c>
      <c r="I50" s="268">
        <v>0.2287</v>
      </c>
      <c r="J50" s="268">
        <v>0.228</v>
      </c>
      <c r="K50" s="270">
        <f t="shared" si="14"/>
        <v>0.06641999999999999</v>
      </c>
      <c r="L50" s="270">
        <f t="shared" si="9"/>
        <v>0.030899999999999983</v>
      </c>
      <c r="M50" s="270">
        <f t="shared" si="10"/>
        <v>0.018100000000000005</v>
      </c>
      <c r="N50" s="270">
        <f t="shared" si="11"/>
        <v>0.06</v>
      </c>
      <c r="O50" s="270">
        <f t="shared" si="12"/>
        <v>0.1112</v>
      </c>
      <c r="P50" s="271">
        <f t="shared" si="13"/>
        <v>0.11189999999999997</v>
      </c>
    </row>
    <row r="51" spans="1:16" s="60" customFormat="1" ht="21" customHeight="1">
      <c r="A51" s="67">
        <v>6</v>
      </c>
      <c r="B51" s="69" t="s">
        <v>11</v>
      </c>
      <c r="C51" s="270">
        <v>0</v>
      </c>
      <c r="D51" s="268">
        <f t="shared" si="8"/>
        <v>0</v>
      </c>
      <c r="E51" s="269"/>
      <c r="F51" s="269">
        <v>0</v>
      </c>
      <c r="G51" s="269">
        <v>0</v>
      </c>
      <c r="H51" s="270">
        <v>0</v>
      </c>
      <c r="I51" s="268">
        <v>0</v>
      </c>
      <c r="J51" s="268">
        <v>0</v>
      </c>
      <c r="K51" s="270">
        <f t="shared" si="14"/>
        <v>0</v>
      </c>
      <c r="L51" s="270">
        <f t="shared" si="9"/>
        <v>0</v>
      </c>
      <c r="M51" s="270">
        <f t="shared" si="10"/>
        <v>0</v>
      </c>
      <c r="N51" s="270">
        <f t="shared" si="11"/>
        <v>0</v>
      </c>
      <c r="O51" s="270">
        <f t="shared" si="12"/>
        <v>0</v>
      </c>
      <c r="P51" s="271">
        <f t="shared" si="13"/>
        <v>0</v>
      </c>
    </row>
    <row r="52" spans="1:16" s="60" customFormat="1" ht="21" customHeight="1">
      <c r="A52" s="67">
        <v>7</v>
      </c>
      <c r="B52" s="69" t="s">
        <v>2</v>
      </c>
      <c r="C52" s="270">
        <v>0.0179</v>
      </c>
      <c r="D52" s="268">
        <f aca="true" t="shared" si="15" ref="D52:D57">AVERAGE(F52:J52)</f>
        <v>0</v>
      </c>
      <c r="E52" s="269"/>
      <c r="F52" s="269">
        <v>0</v>
      </c>
      <c r="G52" s="269">
        <v>0</v>
      </c>
      <c r="H52" s="270">
        <v>0</v>
      </c>
      <c r="I52" s="268">
        <v>0</v>
      </c>
      <c r="J52" s="268">
        <v>0</v>
      </c>
      <c r="K52" s="270">
        <f t="shared" si="14"/>
        <v>0</v>
      </c>
      <c r="L52" s="270">
        <f t="shared" si="9"/>
        <v>0</v>
      </c>
      <c r="M52" s="270">
        <f t="shared" si="10"/>
        <v>0</v>
      </c>
      <c r="N52" s="270">
        <f t="shared" si="11"/>
        <v>0</v>
      </c>
      <c r="O52" s="270">
        <f t="shared" si="12"/>
        <v>0</v>
      </c>
      <c r="P52" s="271">
        <f t="shared" si="13"/>
        <v>0</v>
      </c>
    </row>
    <row r="53" spans="1:16" s="60" customFormat="1" ht="21" customHeight="1">
      <c r="A53" s="67">
        <v>8</v>
      </c>
      <c r="B53" s="69" t="s">
        <v>3</v>
      </c>
      <c r="C53" s="270">
        <v>0.00458</v>
      </c>
      <c r="D53" s="268">
        <f t="shared" si="15"/>
        <v>0</v>
      </c>
      <c r="E53" s="269"/>
      <c r="F53" s="269">
        <v>0</v>
      </c>
      <c r="G53" s="269">
        <v>0</v>
      </c>
      <c r="H53" s="270">
        <v>0</v>
      </c>
      <c r="I53" s="268">
        <v>0</v>
      </c>
      <c r="J53" s="268">
        <v>0</v>
      </c>
      <c r="K53" s="270">
        <f t="shared" si="14"/>
        <v>0</v>
      </c>
      <c r="L53" s="270">
        <f t="shared" si="9"/>
        <v>0</v>
      </c>
      <c r="M53" s="270">
        <f t="shared" si="10"/>
        <v>0</v>
      </c>
      <c r="N53" s="270">
        <f t="shared" si="11"/>
        <v>0</v>
      </c>
      <c r="O53" s="270">
        <f t="shared" si="12"/>
        <v>0</v>
      </c>
      <c r="P53" s="271">
        <f t="shared" si="13"/>
        <v>0</v>
      </c>
    </row>
    <row r="54" spans="1:16" s="60" customFormat="1" ht="21" customHeight="1">
      <c r="A54" s="67">
        <v>9</v>
      </c>
      <c r="B54" s="69" t="s">
        <v>4</v>
      </c>
      <c r="C54" s="270">
        <v>0.0021</v>
      </c>
      <c r="D54" s="268">
        <f t="shared" si="15"/>
        <v>0.010236</v>
      </c>
      <c r="E54" s="269">
        <v>0.03441</v>
      </c>
      <c r="F54" s="269">
        <v>0.023</v>
      </c>
      <c r="G54" s="269">
        <v>0</v>
      </c>
      <c r="H54" s="270">
        <v>0.02818</v>
      </c>
      <c r="I54" s="268">
        <v>0</v>
      </c>
      <c r="J54" s="268">
        <v>0</v>
      </c>
      <c r="K54" s="270">
        <f t="shared" si="14"/>
        <v>0.024174</v>
      </c>
      <c r="L54" s="270">
        <f t="shared" si="9"/>
        <v>0.011410000000000003</v>
      </c>
      <c r="M54" s="270">
        <f t="shared" si="10"/>
        <v>0.03441</v>
      </c>
      <c r="N54" s="270">
        <f t="shared" si="11"/>
        <v>0.006230000000000003</v>
      </c>
      <c r="O54" s="270">
        <f t="shared" si="12"/>
        <v>0.03441</v>
      </c>
      <c r="P54" s="271">
        <f t="shared" si="13"/>
        <v>0.03441</v>
      </c>
    </row>
    <row r="55" spans="1:16" s="60" customFormat="1" ht="21" customHeight="1">
      <c r="A55" s="67">
        <v>10</v>
      </c>
      <c r="B55" s="68" t="s">
        <v>5</v>
      </c>
      <c r="C55" s="270">
        <v>0.64713</v>
      </c>
      <c r="D55" s="268">
        <f t="shared" si="15"/>
        <v>0.641584</v>
      </c>
      <c r="E55" s="269">
        <v>0.57604</v>
      </c>
      <c r="F55" s="269">
        <v>0.64947</v>
      </c>
      <c r="G55" s="269">
        <v>0.72444</v>
      </c>
      <c r="H55" s="270">
        <v>0.60751</v>
      </c>
      <c r="I55" s="268">
        <v>0.5615</v>
      </c>
      <c r="J55" s="268">
        <v>0.665</v>
      </c>
      <c r="K55" s="270">
        <f t="shared" si="14"/>
        <v>-0.065544</v>
      </c>
      <c r="L55" s="270">
        <f t="shared" si="9"/>
        <v>-0.07343</v>
      </c>
      <c r="M55" s="270">
        <f t="shared" si="10"/>
        <v>-0.14839999999999998</v>
      </c>
      <c r="N55" s="270">
        <f t="shared" si="11"/>
        <v>-0.03147</v>
      </c>
      <c r="O55" s="270">
        <f t="shared" si="12"/>
        <v>0.014539999999999997</v>
      </c>
      <c r="P55" s="271">
        <f t="shared" si="13"/>
        <v>-0.08896000000000004</v>
      </c>
    </row>
    <row r="56" spans="1:16" s="60" customFormat="1" ht="21" customHeight="1">
      <c r="A56" s="67">
        <v>11</v>
      </c>
      <c r="B56" s="68" t="s">
        <v>12</v>
      </c>
      <c r="C56" s="270">
        <v>0</v>
      </c>
      <c r="D56" s="268">
        <f t="shared" si="15"/>
        <v>0</v>
      </c>
      <c r="E56" s="269"/>
      <c r="F56" s="269">
        <v>0</v>
      </c>
      <c r="G56" s="269">
        <v>0</v>
      </c>
      <c r="H56" s="270">
        <v>0</v>
      </c>
      <c r="I56" s="268">
        <v>0</v>
      </c>
      <c r="J56" s="268">
        <v>0</v>
      </c>
      <c r="K56" s="270">
        <f>AVERAGE(L56:P56)</f>
        <v>0</v>
      </c>
      <c r="L56" s="270">
        <f t="shared" si="9"/>
        <v>0</v>
      </c>
      <c r="M56" s="270">
        <f t="shared" si="10"/>
        <v>0</v>
      </c>
      <c r="N56" s="270">
        <f t="shared" si="11"/>
        <v>0</v>
      </c>
      <c r="O56" s="270">
        <f t="shared" si="12"/>
        <v>0</v>
      </c>
      <c r="P56" s="271">
        <f t="shared" si="13"/>
        <v>0</v>
      </c>
    </row>
    <row r="57" spans="1:16" ht="21" customHeight="1">
      <c r="A57" s="67">
        <v>12</v>
      </c>
      <c r="B57" s="68" t="s">
        <v>21</v>
      </c>
      <c r="C57" s="270">
        <v>0</v>
      </c>
      <c r="D57" s="268">
        <f t="shared" si="15"/>
        <v>0</v>
      </c>
      <c r="E57" s="269"/>
      <c r="F57" s="269">
        <v>0</v>
      </c>
      <c r="G57" s="269">
        <v>0</v>
      </c>
      <c r="H57" s="270">
        <v>0</v>
      </c>
      <c r="I57" s="268">
        <v>0</v>
      </c>
      <c r="J57" s="268">
        <v>0</v>
      </c>
      <c r="K57" s="270">
        <f>AVERAGE(L57:P57)</f>
        <v>0</v>
      </c>
      <c r="L57" s="270">
        <f t="shared" si="9"/>
        <v>0</v>
      </c>
      <c r="M57" s="270">
        <f t="shared" si="10"/>
        <v>0</v>
      </c>
      <c r="N57" s="270">
        <f t="shared" si="11"/>
        <v>0</v>
      </c>
      <c r="O57" s="270">
        <f t="shared" si="12"/>
        <v>0</v>
      </c>
      <c r="P57" s="271">
        <f t="shared" si="13"/>
        <v>0</v>
      </c>
    </row>
    <row r="58" spans="1:16" s="60" customFormat="1" ht="21" customHeight="1">
      <c r="A58" s="67">
        <v>13</v>
      </c>
      <c r="B58" s="73" t="s">
        <v>13</v>
      </c>
      <c r="C58" s="270">
        <v>4.93368</v>
      </c>
      <c r="D58" s="268">
        <f aca="true" t="shared" si="16" ref="D58:D73">AVERAGE(F58:J58)</f>
        <v>5.604000000000001</v>
      </c>
      <c r="E58" s="269">
        <v>6.86</v>
      </c>
      <c r="F58" s="269">
        <v>6.23</v>
      </c>
      <c r="G58" s="269">
        <v>5.41</v>
      </c>
      <c r="H58" s="270">
        <v>4.82</v>
      </c>
      <c r="I58" s="268">
        <v>5.6</v>
      </c>
      <c r="J58" s="268">
        <v>5.96</v>
      </c>
      <c r="K58" s="270">
        <f>AVERAGE(L58:P58)</f>
        <v>1.2560000000000002</v>
      </c>
      <c r="L58" s="270">
        <f t="shared" si="9"/>
        <v>0.6299999999999999</v>
      </c>
      <c r="M58" s="270">
        <f t="shared" si="10"/>
        <v>1.4500000000000002</v>
      </c>
      <c r="N58" s="270">
        <f t="shared" si="11"/>
        <v>2.04</v>
      </c>
      <c r="O58" s="270">
        <f t="shared" si="12"/>
        <v>1.2600000000000007</v>
      </c>
      <c r="P58" s="271">
        <f t="shared" si="13"/>
        <v>0.9000000000000004</v>
      </c>
    </row>
    <row r="59" spans="1:16" s="60" customFormat="1" ht="21" customHeight="1">
      <c r="A59" s="67">
        <v>14</v>
      </c>
      <c r="B59" s="68" t="s">
        <v>14</v>
      </c>
      <c r="C59" s="270">
        <v>0</v>
      </c>
      <c r="D59" s="268">
        <f t="shared" si="16"/>
        <v>0</v>
      </c>
      <c r="E59" s="269"/>
      <c r="F59" s="269">
        <v>0</v>
      </c>
      <c r="G59" s="269">
        <v>0</v>
      </c>
      <c r="H59" s="270">
        <v>0</v>
      </c>
      <c r="I59" s="268">
        <v>0</v>
      </c>
      <c r="J59" s="268">
        <v>0</v>
      </c>
      <c r="K59" s="270">
        <f aca="true" t="shared" si="17" ref="K59:K73">AVERAGE(L59:P59)</f>
        <v>0</v>
      </c>
      <c r="L59" s="270">
        <f t="shared" si="9"/>
        <v>0</v>
      </c>
      <c r="M59" s="270">
        <f t="shared" si="10"/>
        <v>0</v>
      </c>
      <c r="N59" s="270">
        <f t="shared" si="11"/>
        <v>0</v>
      </c>
      <c r="O59" s="270">
        <f t="shared" si="12"/>
        <v>0</v>
      </c>
      <c r="P59" s="271">
        <f t="shared" si="13"/>
        <v>0</v>
      </c>
    </row>
    <row r="60" spans="1:16" ht="21" customHeight="1">
      <c r="A60" s="67">
        <v>15</v>
      </c>
      <c r="B60" s="68" t="s">
        <v>22</v>
      </c>
      <c r="C60" s="270">
        <v>0.00731</v>
      </c>
      <c r="D60" s="268">
        <f t="shared" si="16"/>
        <v>0</v>
      </c>
      <c r="E60" s="269"/>
      <c r="F60" s="269">
        <v>0</v>
      </c>
      <c r="G60" s="269">
        <v>0</v>
      </c>
      <c r="H60" s="270">
        <v>0</v>
      </c>
      <c r="I60" s="268">
        <v>0</v>
      </c>
      <c r="J60" s="268">
        <v>0</v>
      </c>
      <c r="K60" s="270">
        <f t="shared" si="17"/>
        <v>0</v>
      </c>
      <c r="L60" s="270">
        <f t="shared" si="9"/>
        <v>0</v>
      </c>
      <c r="M60" s="270">
        <f t="shared" si="10"/>
        <v>0</v>
      </c>
      <c r="N60" s="270">
        <f t="shared" si="11"/>
        <v>0</v>
      </c>
      <c r="O60" s="270">
        <f t="shared" si="12"/>
        <v>0</v>
      </c>
      <c r="P60" s="271">
        <f t="shared" si="13"/>
        <v>0</v>
      </c>
    </row>
    <row r="61" spans="1:16" s="60" customFormat="1" ht="21" customHeight="1">
      <c r="A61" s="67">
        <v>16</v>
      </c>
      <c r="B61" s="68" t="s">
        <v>23</v>
      </c>
      <c r="C61" s="270">
        <v>0.00503</v>
      </c>
      <c r="D61" s="268">
        <f t="shared" si="16"/>
        <v>0.01277</v>
      </c>
      <c r="E61" s="269">
        <v>0.0126</v>
      </c>
      <c r="F61" s="269">
        <v>0.01267</v>
      </c>
      <c r="G61" s="269">
        <v>0.0126</v>
      </c>
      <c r="H61" s="270">
        <v>0.013</v>
      </c>
      <c r="I61" s="268">
        <v>0.01258</v>
      </c>
      <c r="J61" s="268">
        <v>0.013</v>
      </c>
      <c r="K61" s="270">
        <f t="shared" si="17"/>
        <v>-0.00016999999999999966</v>
      </c>
      <c r="L61" s="270">
        <f t="shared" si="9"/>
        <v>-7.000000000000062E-05</v>
      </c>
      <c r="M61" s="270">
        <f t="shared" si="10"/>
        <v>0</v>
      </c>
      <c r="N61" s="270">
        <f t="shared" si="11"/>
        <v>-0.0003999999999999993</v>
      </c>
      <c r="O61" s="270">
        <f t="shared" si="12"/>
        <v>2.000000000000092E-05</v>
      </c>
      <c r="P61" s="271">
        <f t="shared" si="13"/>
        <v>-0.0003999999999999993</v>
      </c>
    </row>
    <row r="62" spans="1:16" ht="21" customHeight="1">
      <c r="A62" s="67">
        <v>17</v>
      </c>
      <c r="B62" s="68" t="s">
        <v>25</v>
      </c>
      <c r="C62" s="270">
        <v>0</v>
      </c>
      <c r="D62" s="268">
        <f t="shared" si="16"/>
        <v>0</v>
      </c>
      <c r="E62" s="269"/>
      <c r="F62" s="269">
        <v>0</v>
      </c>
      <c r="G62" s="269">
        <v>0</v>
      </c>
      <c r="H62" s="270">
        <v>0</v>
      </c>
      <c r="I62" s="268">
        <v>0</v>
      </c>
      <c r="J62" s="268">
        <v>0</v>
      </c>
      <c r="K62" s="270">
        <f t="shared" si="17"/>
        <v>0</v>
      </c>
      <c r="L62" s="270">
        <f t="shared" si="9"/>
        <v>0</v>
      </c>
      <c r="M62" s="270">
        <f t="shared" si="10"/>
        <v>0</v>
      </c>
      <c r="N62" s="270">
        <f t="shared" si="11"/>
        <v>0</v>
      </c>
      <c r="O62" s="270">
        <f t="shared" si="12"/>
        <v>0</v>
      </c>
      <c r="P62" s="271">
        <f t="shared" si="13"/>
        <v>0</v>
      </c>
    </row>
    <row r="63" spans="1:16" s="60" customFormat="1" ht="21" customHeight="1">
      <c r="A63" s="67">
        <v>18</v>
      </c>
      <c r="B63" s="68" t="s">
        <v>24</v>
      </c>
      <c r="C63" s="270">
        <v>0.02164</v>
      </c>
      <c r="D63" s="268">
        <f t="shared" si="16"/>
        <v>0.0131</v>
      </c>
      <c r="E63" s="269">
        <v>0.00235</v>
      </c>
      <c r="F63" s="269">
        <v>0.0024</v>
      </c>
      <c r="G63" s="269">
        <v>0.0195</v>
      </c>
      <c r="H63" s="270">
        <v>0.022</v>
      </c>
      <c r="I63" s="268">
        <v>0.0216</v>
      </c>
      <c r="J63" s="268">
        <v>0</v>
      </c>
      <c r="K63" s="270">
        <f t="shared" si="17"/>
        <v>-0.01075</v>
      </c>
      <c r="L63" s="270">
        <f t="shared" si="9"/>
        <v>-4.99999999999997E-05</v>
      </c>
      <c r="M63" s="270">
        <f t="shared" si="10"/>
        <v>-0.01715</v>
      </c>
      <c r="N63" s="270">
        <f t="shared" si="11"/>
        <v>-0.019649999999999997</v>
      </c>
      <c r="O63" s="270">
        <f t="shared" si="12"/>
        <v>-0.01925</v>
      </c>
      <c r="P63" s="271">
        <f t="shared" si="13"/>
        <v>0.00235</v>
      </c>
    </row>
    <row r="64" spans="1:16" s="60" customFormat="1" ht="21" customHeight="1">
      <c r="A64" s="67">
        <v>19</v>
      </c>
      <c r="B64" s="69" t="s">
        <v>19</v>
      </c>
      <c r="C64" s="270">
        <v>0.09998</v>
      </c>
      <c r="D64" s="268">
        <f t="shared" si="16"/>
        <v>0.094272</v>
      </c>
      <c r="E64" s="269">
        <v>0.14462</v>
      </c>
      <c r="F64" s="269">
        <v>0.10497</v>
      </c>
      <c r="G64" s="269">
        <v>0.08412</v>
      </c>
      <c r="H64" s="270">
        <v>0.08475</v>
      </c>
      <c r="I64" s="268">
        <v>0.09252</v>
      </c>
      <c r="J64" s="268">
        <v>0.105</v>
      </c>
      <c r="K64" s="270">
        <f t="shared" si="17"/>
        <v>0.05034799999999999</v>
      </c>
      <c r="L64" s="270">
        <f t="shared" si="9"/>
        <v>0.039650000000000005</v>
      </c>
      <c r="M64" s="270">
        <f t="shared" si="10"/>
        <v>0.0605</v>
      </c>
      <c r="N64" s="270">
        <f t="shared" si="11"/>
        <v>0.05986999999999999</v>
      </c>
      <c r="O64" s="270">
        <f t="shared" si="12"/>
        <v>0.052099999999999994</v>
      </c>
      <c r="P64" s="271">
        <f t="shared" si="13"/>
        <v>0.03962</v>
      </c>
    </row>
    <row r="65" spans="1:16" s="60" customFormat="1" ht="21" customHeight="1">
      <c r="A65" s="67">
        <v>20</v>
      </c>
      <c r="B65" s="69" t="s">
        <v>6</v>
      </c>
      <c r="C65" s="270">
        <v>0.0072</v>
      </c>
      <c r="D65" s="268">
        <f t="shared" si="16"/>
        <v>0.013000000000000001</v>
      </c>
      <c r="E65" s="269">
        <v>0.006</v>
      </c>
      <c r="F65" s="269">
        <v>0.005</v>
      </c>
      <c r="G65" s="269">
        <v>0.01</v>
      </c>
      <c r="H65" s="270">
        <v>0.04</v>
      </c>
      <c r="I65" s="268">
        <v>0</v>
      </c>
      <c r="J65" s="268">
        <v>0.01</v>
      </c>
      <c r="K65" s="270">
        <f t="shared" si="17"/>
        <v>-0.007000000000000001</v>
      </c>
      <c r="L65" s="270">
        <f t="shared" si="9"/>
        <v>0.001</v>
      </c>
      <c r="M65" s="270">
        <f t="shared" si="10"/>
        <v>-0.004</v>
      </c>
      <c r="N65" s="270">
        <f t="shared" si="11"/>
        <v>-0.034</v>
      </c>
      <c r="O65" s="270">
        <f t="shared" si="12"/>
        <v>0.006</v>
      </c>
      <c r="P65" s="271">
        <f t="shared" si="13"/>
        <v>-0.004</v>
      </c>
    </row>
    <row r="66" spans="1:16" s="60" customFormat="1" ht="21" customHeight="1">
      <c r="A66" s="67">
        <v>21</v>
      </c>
      <c r="B66" s="69" t="s">
        <v>10</v>
      </c>
      <c r="C66" s="270">
        <v>0.3279</v>
      </c>
      <c r="D66" s="268">
        <f t="shared" si="16"/>
        <v>0</v>
      </c>
      <c r="E66" s="269"/>
      <c r="F66" s="269">
        <v>0</v>
      </c>
      <c r="G66" s="269">
        <v>0</v>
      </c>
      <c r="H66" s="270">
        <v>0</v>
      </c>
      <c r="I66" s="268">
        <v>0</v>
      </c>
      <c r="J66" s="268">
        <v>0</v>
      </c>
      <c r="K66" s="270">
        <f t="shared" si="17"/>
        <v>0</v>
      </c>
      <c r="L66" s="270">
        <f t="shared" si="9"/>
        <v>0</v>
      </c>
      <c r="M66" s="270">
        <f t="shared" si="10"/>
        <v>0</v>
      </c>
      <c r="N66" s="270">
        <f t="shared" si="11"/>
        <v>0</v>
      </c>
      <c r="O66" s="270">
        <f t="shared" si="12"/>
        <v>0</v>
      </c>
      <c r="P66" s="271">
        <f t="shared" si="13"/>
        <v>0</v>
      </c>
    </row>
    <row r="67" spans="1:16" ht="21" customHeight="1">
      <c r="A67" s="67">
        <v>22</v>
      </c>
      <c r="B67" s="69" t="s">
        <v>27</v>
      </c>
      <c r="C67" s="270">
        <v>0</v>
      </c>
      <c r="D67" s="268">
        <f t="shared" si="16"/>
        <v>0</v>
      </c>
      <c r="E67" s="269"/>
      <c r="F67" s="269">
        <v>0</v>
      </c>
      <c r="G67" s="269">
        <v>0</v>
      </c>
      <c r="H67" s="270">
        <v>0</v>
      </c>
      <c r="I67" s="268">
        <v>0</v>
      </c>
      <c r="J67" s="268">
        <v>0</v>
      </c>
      <c r="K67" s="270">
        <f t="shared" si="17"/>
        <v>0</v>
      </c>
      <c r="L67" s="270">
        <f t="shared" si="9"/>
        <v>0</v>
      </c>
      <c r="M67" s="270">
        <f t="shared" si="10"/>
        <v>0</v>
      </c>
      <c r="N67" s="270">
        <f t="shared" si="11"/>
        <v>0</v>
      </c>
      <c r="O67" s="270">
        <f t="shared" si="12"/>
        <v>0</v>
      </c>
      <c r="P67" s="271">
        <f t="shared" si="13"/>
        <v>0</v>
      </c>
    </row>
    <row r="68" spans="1:16" s="60" customFormat="1" ht="21" customHeight="1">
      <c r="A68" s="67">
        <v>23</v>
      </c>
      <c r="B68" s="69" t="s">
        <v>26</v>
      </c>
      <c r="C68" s="270">
        <v>0</v>
      </c>
      <c r="D68" s="268">
        <f t="shared" si="16"/>
        <v>0</v>
      </c>
      <c r="E68" s="269"/>
      <c r="F68" s="269">
        <v>0</v>
      </c>
      <c r="G68" s="269">
        <v>0</v>
      </c>
      <c r="H68" s="270">
        <v>0</v>
      </c>
      <c r="I68" s="268">
        <v>0</v>
      </c>
      <c r="J68" s="268">
        <v>0</v>
      </c>
      <c r="K68" s="270">
        <f t="shared" si="17"/>
        <v>0</v>
      </c>
      <c r="L68" s="270">
        <f t="shared" si="9"/>
        <v>0</v>
      </c>
      <c r="M68" s="270">
        <f t="shared" si="10"/>
        <v>0</v>
      </c>
      <c r="N68" s="270">
        <f t="shared" si="11"/>
        <v>0</v>
      </c>
      <c r="O68" s="270">
        <f t="shared" si="12"/>
        <v>0</v>
      </c>
      <c r="P68" s="271">
        <f t="shared" si="13"/>
        <v>0</v>
      </c>
    </row>
    <row r="69" spans="1:16" s="60" customFormat="1" ht="21" customHeight="1">
      <c r="A69" s="67">
        <v>24</v>
      </c>
      <c r="B69" s="69" t="s">
        <v>56</v>
      </c>
      <c r="C69" s="268">
        <v>0</v>
      </c>
      <c r="D69" s="268">
        <f t="shared" si="16"/>
        <v>0</v>
      </c>
      <c r="E69" s="269"/>
      <c r="F69" s="269">
        <v>0</v>
      </c>
      <c r="G69" s="269">
        <v>0</v>
      </c>
      <c r="H69" s="270">
        <v>0</v>
      </c>
      <c r="I69" s="268">
        <v>0</v>
      </c>
      <c r="J69" s="268">
        <v>0</v>
      </c>
      <c r="K69" s="270">
        <f t="shared" si="17"/>
        <v>0</v>
      </c>
      <c r="L69" s="270">
        <f t="shared" si="9"/>
        <v>0</v>
      </c>
      <c r="M69" s="270">
        <f t="shared" si="10"/>
        <v>0</v>
      </c>
      <c r="N69" s="270">
        <f t="shared" si="11"/>
        <v>0</v>
      </c>
      <c r="O69" s="270">
        <f t="shared" si="12"/>
        <v>0</v>
      </c>
      <c r="P69" s="271">
        <f t="shared" si="13"/>
        <v>0</v>
      </c>
    </row>
    <row r="70" spans="1:16" ht="21" customHeight="1">
      <c r="A70" s="67">
        <v>25</v>
      </c>
      <c r="B70" s="69" t="s">
        <v>28</v>
      </c>
      <c r="C70" s="270">
        <v>0.02596</v>
      </c>
      <c r="D70" s="268">
        <f t="shared" si="16"/>
        <v>0.00097</v>
      </c>
      <c r="E70" s="269">
        <v>0.00367</v>
      </c>
      <c r="F70" s="269">
        <v>0.00485</v>
      </c>
      <c r="G70" s="269">
        <v>0</v>
      </c>
      <c r="H70" s="270">
        <v>0</v>
      </c>
      <c r="I70" s="268">
        <v>0</v>
      </c>
      <c r="J70" s="268">
        <v>0</v>
      </c>
      <c r="K70" s="270">
        <f t="shared" si="17"/>
        <v>0.0027</v>
      </c>
      <c r="L70" s="270">
        <f t="shared" si="9"/>
        <v>-0.00118</v>
      </c>
      <c r="M70" s="270">
        <f t="shared" si="10"/>
        <v>0.00367</v>
      </c>
      <c r="N70" s="270">
        <f t="shared" si="11"/>
        <v>0.00367</v>
      </c>
      <c r="O70" s="270">
        <f t="shared" si="12"/>
        <v>0.00367</v>
      </c>
      <c r="P70" s="271">
        <f t="shared" si="13"/>
        <v>0.00367</v>
      </c>
    </row>
    <row r="71" spans="1:16" s="60" customFormat="1" ht="21" customHeight="1">
      <c r="A71" s="67">
        <v>26</v>
      </c>
      <c r="B71" s="69" t="s">
        <v>15</v>
      </c>
      <c r="C71" s="270">
        <v>4.768</v>
      </c>
      <c r="D71" s="268">
        <f t="shared" si="16"/>
        <v>6.004542</v>
      </c>
      <c r="E71" s="269">
        <v>6.22281</v>
      </c>
      <c r="F71" s="269">
        <v>6.16099</v>
      </c>
      <c r="G71" s="269">
        <v>6.01612</v>
      </c>
      <c r="H71" s="270">
        <v>6.02834</v>
      </c>
      <c r="I71" s="268">
        <v>5.85226</v>
      </c>
      <c r="J71" s="268">
        <v>5.965</v>
      </c>
      <c r="K71" s="270">
        <f t="shared" si="17"/>
        <v>0.21826799999999996</v>
      </c>
      <c r="L71" s="270">
        <f t="shared" si="9"/>
        <v>0.061819999999999986</v>
      </c>
      <c r="M71" s="270">
        <f t="shared" si="10"/>
        <v>0.20669000000000004</v>
      </c>
      <c r="N71" s="270">
        <f t="shared" si="11"/>
        <v>0.19446999999999992</v>
      </c>
      <c r="O71" s="270">
        <f t="shared" si="12"/>
        <v>0.3705499999999997</v>
      </c>
      <c r="P71" s="271">
        <f t="shared" si="13"/>
        <v>0.2578100000000001</v>
      </c>
    </row>
    <row r="72" spans="1:16" ht="21" customHeight="1">
      <c r="A72" s="67">
        <v>27</v>
      </c>
      <c r="B72" s="69" t="s">
        <v>16</v>
      </c>
      <c r="C72" s="270">
        <v>0.108</v>
      </c>
      <c r="D72" s="268">
        <f t="shared" si="16"/>
        <v>0.14600000000000002</v>
      </c>
      <c r="E72" s="269">
        <v>0.14</v>
      </c>
      <c r="F72" s="269">
        <v>0.13</v>
      </c>
      <c r="G72" s="269">
        <v>0.15</v>
      </c>
      <c r="H72" s="270">
        <v>0.15</v>
      </c>
      <c r="I72" s="268">
        <v>0.15</v>
      </c>
      <c r="J72" s="268">
        <v>0.15</v>
      </c>
      <c r="K72" s="270">
        <f t="shared" si="17"/>
        <v>-0.005999999999999983</v>
      </c>
      <c r="L72" s="270">
        <f t="shared" si="9"/>
        <v>0.010000000000000009</v>
      </c>
      <c r="M72" s="270">
        <f t="shared" si="10"/>
        <v>-0.009999999999999981</v>
      </c>
      <c r="N72" s="270">
        <f t="shared" si="11"/>
        <v>-0.009999999999999981</v>
      </c>
      <c r="O72" s="270">
        <f t="shared" si="12"/>
        <v>-0.009999999999999981</v>
      </c>
      <c r="P72" s="271">
        <f t="shared" si="13"/>
        <v>-0.009999999999999981</v>
      </c>
    </row>
    <row r="73" spans="1:16" s="60" customFormat="1" ht="21" customHeight="1">
      <c r="A73" s="78">
        <v>28</v>
      </c>
      <c r="B73" s="69" t="s">
        <v>7</v>
      </c>
      <c r="C73" s="270">
        <v>1.48442</v>
      </c>
      <c r="D73" s="268">
        <f t="shared" si="16"/>
        <v>1.6016000000000001</v>
      </c>
      <c r="E73" s="269">
        <v>1.574</v>
      </c>
      <c r="F73" s="269">
        <v>1.46</v>
      </c>
      <c r="G73" s="269">
        <v>1.53</v>
      </c>
      <c r="H73" s="270">
        <v>1.56</v>
      </c>
      <c r="I73" s="268">
        <v>1.88</v>
      </c>
      <c r="J73" s="268">
        <v>1.578</v>
      </c>
      <c r="K73" s="270">
        <f t="shared" si="17"/>
        <v>-0.027599999999999937</v>
      </c>
      <c r="L73" s="270">
        <f t="shared" si="9"/>
        <v>0.1140000000000001</v>
      </c>
      <c r="M73" s="270">
        <f t="shared" si="10"/>
        <v>0.04400000000000004</v>
      </c>
      <c r="N73" s="270">
        <f t="shared" si="11"/>
        <v>0.014000000000000012</v>
      </c>
      <c r="O73" s="270">
        <f t="shared" si="12"/>
        <v>-0.3059999999999998</v>
      </c>
      <c r="P73" s="271">
        <f t="shared" si="13"/>
        <v>-0.0040000000000000036</v>
      </c>
    </row>
    <row r="74" spans="1:16" ht="21" customHeight="1" thickBot="1">
      <c r="A74" s="149"/>
      <c r="B74" s="150" t="s">
        <v>0</v>
      </c>
      <c r="C74" s="272">
        <f>SUM(C46:C73)</f>
        <v>14.28814</v>
      </c>
      <c r="D74" s="273">
        <f>SUM(D46:D73)</f>
        <v>16.964782000000003</v>
      </c>
      <c r="E74" s="274">
        <f aca="true" t="shared" si="18" ref="E74:J74">SUM(E46:E73)</f>
        <v>18.521400000000003</v>
      </c>
      <c r="F74" s="274">
        <f t="shared" si="18"/>
        <v>17.680290000000003</v>
      </c>
      <c r="G74" s="274">
        <f t="shared" si="18"/>
        <v>16.91278</v>
      </c>
      <c r="H74" s="274">
        <f t="shared" si="18"/>
        <v>16.127679999999998</v>
      </c>
      <c r="I74" s="274">
        <f t="shared" si="18"/>
        <v>16.90916</v>
      </c>
      <c r="J74" s="274">
        <f t="shared" si="18"/>
        <v>17.194000000000003</v>
      </c>
      <c r="K74" s="272">
        <f>(L74+M74+N74+O74+P74)/5</f>
        <v>1.5566180000000025</v>
      </c>
      <c r="L74" s="272">
        <f t="shared" si="9"/>
        <v>0.8411100000000005</v>
      </c>
      <c r="M74" s="272">
        <f t="shared" si="10"/>
        <v>1.608620000000002</v>
      </c>
      <c r="N74" s="272">
        <f t="shared" si="11"/>
        <v>2.3937200000000054</v>
      </c>
      <c r="O74" s="272">
        <f t="shared" si="12"/>
        <v>1.6122400000000034</v>
      </c>
      <c r="P74" s="275">
        <f t="shared" si="13"/>
        <v>1.3274000000000008</v>
      </c>
    </row>
    <row r="75" spans="1:16" ht="21" customHeight="1">
      <c r="A75" s="66"/>
      <c r="B75" s="22" t="s">
        <v>75</v>
      </c>
      <c r="C75" s="22"/>
      <c r="D75" s="22"/>
      <c r="E75" s="306"/>
      <c r="F75" s="310"/>
      <c r="K75" s="30"/>
      <c r="L75" s="30"/>
      <c r="M75" s="30"/>
      <c r="N75" s="30"/>
      <c r="O75" s="30"/>
      <c r="P75" s="30"/>
    </row>
    <row r="76" spans="1:16" ht="21" customHeight="1">
      <c r="A76" s="19"/>
      <c r="B76" s="151" t="s">
        <v>44</v>
      </c>
      <c r="C76" s="19"/>
      <c r="D76" s="132"/>
      <c r="O76" s="166" t="s">
        <v>53</v>
      </c>
      <c r="P76" s="166"/>
    </row>
    <row r="77" spans="1:16" ht="21" customHeight="1">
      <c r="A77" s="180" t="s">
        <v>29</v>
      </c>
      <c r="B77" s="178" t="s">
        <v>18</v>
      </c>
      <c r="C77" s="180" t="s">
        <v>17</v>
      </c>
      <c r="D77" s="213" t="s">
        <v>38</v>
      </c>
      <c r="E77" s="213"/>
      <c r="F77" s="213"/>
      <c r="G77" s="213"/>
      <c r="H77" s="213"/>
      <c r="I77" s="213"/>
      <c r="J77" s="213"/>
      <c r="K77" s="202" t="s">
        <v>39</v>
      </c>
      <c r="L77" s="202"/>
      <c r="M77" s="202"/>
      <c r="N77" s="202"/>
      <c r="O77" s="202"/>
      <c r="P77" s="202"/>
    </row>
    <row r="78" spans="1:16" ht="21" customHeight="1">
      <c r="A78" s="180"/>
      <c r="B78" s="178"/>
      <c r="C78" s="180"/>
      <c r="D78" s="170" t="s">
        <v>73</v>
      </c>
      <c r="E78" s="308" t="s">
        <v>70</v>
      </c>
      <c r="F78" s="168" t="s">
        <v>66</v>
      </c>
      <c r="G78" s="168" t="s">
        <v>65</v>
      </c>
      <c r="H78" s="168" t="s">
        <v>62</v>
      </c>
      <c r="I78" s="168" t="s">
        <v>61</v>
      </c>
      <c r="J78" s="168" t="s">
        <v>59</v>
      </c>
      <c r="K78" s="173" t="s">
        <v>73</v>
      </c>
      <c r="L78" s="167" t="s">
        <v>66</v>
      </c>
      <c r="M78" s="167" t="s">
        <v>65</v>
      </c>
      <c r="N78" s="167" t="s">
        <v>62</v>
      </c>
      <c r="O78" s="167" t="s">
        <v>61</v>
      </c>
      <c r="P78" s="167" t="s">
        <v>59</v>
      </c>
    </row>
    <row r="79" spans="1:16" ht="21" customHeight="1">
      <c r="A79" s="180"/>
      <c r="B79" s="178"/>
      <c r="C79" s="180"/>
      <c r="D79" s="170"/>
      <c r="E79" s="308"/>
      <c r="F79" s="168"/>
      <c r="G79" s="168"/>
      <c r="H79" s="168"/>
      <c r="I79" s="168"/>
      <c r="J79" s="168"/>
      <c r="K79" s="173"/>
      <c r="L79" s="167"/>
      <c r="M79" s="167"/>
      <c r="N79" s="167"/>
      <c r="O79" s="167"/>
      <c r="P79" s="167"/>
    </row>
    <row r="80" spans="1:16" ht="21" customHeight="1">
      <c r="A80" s="180"/>
      <c r="B80" s="178"/>
      <c r="C80" s="180"/>
      <c r="D80" s="170"/>
      <c r="E80" s="308"/>
      <c r="F80" s="168"/>
      <c r="G80" s="168"/>
      <c r="H80" s="168"/>
      <c r="I80" s="168"/>
      <c r="J80" s="168"/>
      <c r="K80" s="173"/>
      <c r="L80" s="167"/>
      <c r="M80" s="167"/>
      <c r="N80" s="167"/>
      <c r="O80" s="167"/>
      <c r="P80" s="167"/>
    </row>
    <row r="81" spans="1:16" ht="21" customHeight="1">
      <c r="A81" s="152">
        <v>1</v>
      </c>
      <c r="B81" s="31">
        <v>2</v>
      </c>
      <c r="C81" s="152">
        <v>3</v>
      </c>
      <c r="D81" s="153">
        <v>4</v>
      </c>
      <c r="E81" s="154">
        <v>5</v>
      </c>
      <c r="F81" s="309">
        <v>6</v>
      </c>
      <c r="G81" s="154">
        <v>7</v>
      </c>
      <c r="H81" s="154">
        <v>8</v>
      </c>
      <c r="I81" s="154">
        <v>9</v>
      </c>
      <c r="J81" s="154">
        <v>10</v>
      </c>
      <c r="K81" s="31">
        <v>11</v>
      </c>
      <c r="L81" s="31">
        <v>12</v>
      </c>
      <c r="M81" s="31">
        <v>13</v>
      </c>
      <c r="N81" s="31">
        <v>14</v>
      </c>
      <c r="O81" s="31">
        <v>15</v>
      </c>
      <c r="P81" s="31">
        <v>16</v>
      </c>
    </row>
    <row r="82" spans="1:16" s="60" customFormat="1" ht="21" customHeight="1">
      <c r="A82" s="68">
        <v>1</v>
      </c>
      <c r="B82" s="68" t="s">
        <v>55</v>
      </c>
      <c r="C82" s="268">
        <v>0</v>
      </c>
      <c r="D82" s="268">
        <f>AVERAGE(F82:J82)</f>
        <v>0</v>
      </c>
      <c r="E82" s="269"/>
      <c r="F82" s="269">
        <v>0</v>
      </c>
      <c r="G82" s="269">
        <v>0</v>
      </c>
      <c r="H82" s="270">
        <v>0</v>
      </c>
      <c r="I82" s="268">
        <v>0</v>
      </c>
      <c r="J82" s="268">
        <v>0</v>
      </c>
      <c r="K82" s="270">
        <f aca="true" t="shared" si="19" ref="K82:K109">AVERAGE(L82:P82)</f>
        <v>0</v>
      </c>
      <c r="L82" s="270">
        <f>E82-F82</f>
        <v>0</v>
      </c>
      <c r="M82" s="270">
        <f>E82-G82</f>
        <v>0</v>
      </c>
      <c r="N82" s="270">
        <f>E82-H82</f>
        <v>0</v>
      </c>
      <c r="O82" s="270">
        <f>E82-I82</f>
        <v>0</v>
      </c>
      <c r="P82" s="270">
        <f>E82-J82</f>
        <v>0</v>
      </c>
    </row>
    <row r="83" spans="1:16" s="60" customFormat="1" ht="21" customHeight="1">
      <c r="A83" s="68">
        <v>2</v>
      </c>
      <c r="B83" s="68" t="s">
        <v>20</v>
      </c>
      <c r="C83" s="270">
        <v>0</v>
      </c>
      <c r="D83" s="268">
        <f>AVERAGE(F83:J83)</f>
        <v>0.022260000000000002</v>
      </c>
      <c r="E83" s="269"/>
      <c r="F83" s="269">
        <v>0.0359</v>
      </c>
      <c r="G83" s="269">
        <v>0.0364</v>
      </c>
      <c r="H83" s="270">
        <v>0.039</v>
      </c>
      <c r="I83" s="268">
        <v>0</v>
      </c>
      <c r="J83" s="268">
        <v>0</v>
      </c>
      <c r="K83" s="270">
        <f t="shared" si="19"/>
        <v>-0.022260000000000002</v>
      </c>
      <c r="L83" s="270">
        <f aca="true" t="shared" si="20" ref="L83:L110">E83-F83</f>
        <v>-0.0359</v>
      </c>
      <c r="M83" s="270">
        <f aca="true" t="shared" si="21" ref="M83:M110">E83-G83</f>
        <v>-0.0364</v>
      </c>
      <c r="N83" s="270">
        <f aca="true" t="shared" si="22" ref="N83:N110">E83-H83</f>
        <v>-0.039</v>
      </c>
      <c r="O83" s="270">
        <f aca="true" t="shared" si="23" ref="O83:O110">E83-I83</f>
        <v>0</v>
      </c>
      <c r="P83" s="270">
        <f aca="true" t="shared" si="24" ref="P83:P110">E83-J83</f>
        <v>0</v>
      </c>
    </row>
    <row r="84" spans="1:16" s="60" customFormat="1" ht="21" customHeight="1">
      <c r="A84" s="68">
        <v>3</v>
      </c>
      <c r="B84" s="68" t="s">
        <v>1</v>
      </c>
      <c r="C84" s="270">
        <v>0.29077</v>
      </c>
      <c r="D84" s="268">
        <f>AVERAGE(F84:J84)</f>
        <v>0.3858</v>
      </c>
      <c r="E84" s="269">
        <v>0.343</v>
      </c>
      <c r="F84" s="269">
        <v>0.327</v>
      </c>
      <c r="G84" s="269">
        <v>0.442</v>
      </c>
      <c r="H84" s="270">
        <v>0.38</v>
      </c>
      <c r="I84" s="268">
        <v>0.38</v>
      </c>
      <c r="J84" s="268">
        <v>0.4</v>
      </c>
      <c r="K84" s="270">
        <f t="shared" si="19"/>
        <v>-0.042799999999999984</v>
      </c>
      <c r="L84" s="270">
        <f t="shared" si="20"/>
        <v>0.016000000000000014</v>
      </c>
      <c r="M84" s="270">
        <f t="shared" si="21"/>
        <v>-0.09899999999999998</v>
      </c>
      <c r="N84" s="270">
        <f t="shared" si="22"/>
        <v>-0.03699999999999998</v>
      </c>
      <c r="O84" s="270">
        <f t="shared" si="23"/>
        <v>-0.03699999999999998</v>
      </c>
      <c r="P84" s="270">
        <f t="shared" si="24"/>
        <v>-0.056999999999999995</v>
      </c>
    </row>
    <row r="85" spans="1:16" s="60" customFormat="1" ht="21" customHeight="1">
      <c r="A85" s="68">
        <v>4</v>
      </c>
      <c r="B85" s="68" t="s">
        <v>8</v>
      </c>
      <c r="C85" s="270">
        <v>0.1708</v>
      </c>
      <c r="D85" s="268">
        <f>AVERAGE(F85:J85)</f>
        <v>0.318</v>
      </c>
      <c r="E85" s="269">
        <v>0.34</v>
      </c>
      <c r="F85" s="269">
        <v>0.27</v>
      </c>
      <c r="G85" s="269">
        <v>0.34</v>
      </c>
      <c r="H85" s="270">
        <v>0.35</v>
      </c>
      <c r="I85" s="268">
        <v>0.31</v>
      </c>
      <c r="J85" s="268">
        <v>0.32</v>
      </c>
      <c r="K85" s="270">
        <f t="shared" si="19"/>
        <v>0.02200000000000002</v>
      </c>
      <c r="L85" s="270">
        <f t="shared" si="20"/>
        <v>0.07</v>
      </c>
      <c r="M85" s="270">
        <f t="shared" si="21"/>
        <v>0</v>
      </c>
      <c r="N85" s="270">
        <f t="shared" si="22"/>
        <v>-0.009999999999999953</v>
      </c>
      <c r="O85" s="270">
        <f t="shared" si="23"/>
        <v>0.030000000000000027</v>
      </c>
      <c r="P85" s="270">
        <f t="shared" si="24"/>
        <v>0.020000000000000018</v>
      </c>
    </row>
    <row r="86" spans="1:16" s="60" customFormat="1" ht="21" customHeight="1">
      <c r="A86" s="68">
        <v>5</v>
      </c>
      <c r="B86" s="69" t="s">
        <v>9</v>
      </c>
      <c r="C86" s="270">
        <v>0.13444</v>
      </c>
      <c r="D86" s="268">
        <f>AVERAGE(F86:J86)</f>
        <v>0.46052</v>
      </c>
      <c r="E86" s="269">
        <v>0.5545</v>
      </c>
      <c r="F86" s="269">
        <v>0.4487</v>
      </c>
      <c r="G86" s="269">
        <v>0.4912</v>
      </c>
      <c r="H86" s="270">
        <v>0.5026</v>
      </c>
      <c r="I86" s="268">
        <v>0.4091</v>
      </c>
      <c r="J86" s="268">
        <v>0.451</v>
      </c>
      <c r="K86" s="270">
        <f t="shared" si="19"/>
        <v>0.09397999999999998</v>
      </c>
      <c r="L86" s="270">
        <f t="shared" si="20"/>
        <v>0.1058</v>
      </c>
      <c r="M86" s="270">
        <f t="shared" si="21"/>
        <v>0.06329999999999997</v>
      </c>
      <c r="N86" s="270">
        <f t="shared" si="22"/>
        <v>0.051899999999999946</v>
      </c>
      <c r="O86" s="270">
        <f t="shared" si="23"/>
        <v>0.14539999999999997</v>
      </c>
      <c r="P86" s="270">
        <f t="shared" si="24"/>
        <v>0.10349999999999998</v>
      </c>
    </row>
    <row r="87" spans="1:16" s="60" customFormat="1" ht="21" customHeight="1">
      <c r="A87" s="68">
        <v>6</v>
      </c>
      <c r="B87" s="69" t="s">
        <v>11</v>
      </c>
      <c r="C87" s="270">
        <v>0</v>
      </c>
      <c r="D87" s="268">
        <f aca="true" t="shared" si="25" ref="D87:D93">AVERAGE(F87:J87)</f>
        <v>0</v>
      </c>
      <c r="E87" s="269"/>
      <c r="F87" s="269">
        <v>0</v>
      </c>
      <c r="G87" s="269">
        <v>0</v>
      </c>
      <c r="H87" s="270">
        <v>0</v>
      </c>
      <c r="I87" s="268">
        <v>0</v>
      </c>
      <c r="J87" s="268">
        <v>0</v>
      </c>
      <c r="K87" s="270">
        <f t="shared" si="19"/>
        <v>0</v>
      </c>
      <c r="L87" s="270">
        <f t="shared" si="20"/>
        <v>0</v>
      </c>
      <c r="M87" s="270">
        <f t="shared" si="21"/>
        <v>0</v>
      </c>
      <c r="N87" s="270">
        <f t="shared" si="22"/>
        <v>0</v>
      </c>
      <c r="O87" s="270">
        <f t="shared" si="23"/>
        <v>0</v>
      </c>
      <c r="P87" s="270">
        <f t="shared" si="24"/>
        <v>0</v>
      </c>
    </row>
    <row r="88" spans="1:16" s="60" customFormat="1" ht="21" customHeight="1">
      <c r="A88" s="68">
        <v>7</v>
      </c>
      <c r="B88" s="69" t="s">
        <v>2</v>
      </c>
      <c r="C88" s="270">
        <v>0.02184</v>
      </c>
      <c r="D88" s="268">
        <f t="shared" si="25"/>
        <v>0</v>
      </c>
      <c r="E88" s="269"/>
      <c r="F88" s="269">
        <v>0</v>
      </c>
      <c r="G88" s="269">
        <v>0</v>
      </c>
      <c r="H88" s="270">
        <v>0</v>
      </c>
      <c r="I88" s="268">
        <v>0</v>
      </c>
      <c r="J88" s="268">
        <v>0</v>
      </c>
      <c r="K88" s="270">
        <f t="shared" si="19"/>
        <v>0</v>
      </c>
      <c r="L88" s="270">
        <f t="shared" si="20"/>
        <v>0</v>
      </c>
      <c r="M88" s="270">
        <f t="shared" si="21"/>
        <v>0</v>
      </c>
      <c r="N88" s="270">
        <f t="shared" si="22"/>
        <v>0</v>
      </c>
      <c r="O88" s="270">
        <f t="shared" si="23"/>
        <v>0</v>
      </c>
      <c r="P88" s="270">
        <f t="shared" si="24"/>
        <v>0</v>
      </c>
    </row>
    <row r="89" spans="1:16" s="60" customFormat="1" ht="21" customHeight="1">
      <c r="A89" s="68">
        <v>8</v>
      </c>
      <c r="B89" s="69" t="s">
        <v>3</v>
      </c>
      <c r="C89" s="270">
        <v>0.089</v>
      </c>
      <c r="D89" s="268">
        <f t="shared" si="25"/>
        <v>0</v>
      </c>
      <c r="E89" s="269"/>
      <c r="F89" s="269">
        <v>0</v>
      </c>
      <c r="G89" s="269">
        <v>0</v>
      </c>
      <c r="H89" s="270">
        <v>0</v>
      </c>
      <c r="I89" s="268">
        <v>0</v>
      </c>
      <c r="J89" s="268">
        <v>0</v>
      </c>
      <c r="K89" s="270">
        <f t="shared" si="19"/>
        <v>0</v>
      </c>
      <c r="L89" s="270">
        <f t="shared" si="20"/>
        <v>0</v>
      </c>
      <c r="M89" s="270">
        <f t="shared" si="21"/>
        <v>0</v>
      </c>
      <c r="N89" s="270">
        <f t="shared" si="22"/>
        <v>0</v>
      </c>
      <c r="O89" s="270">
        <f t="shared" si="23"/>
        <v>0</v>
      </c>
      <c r="P89" s="270">
        <f t="shared" si="24"/>
        <v>0</v>
      </c>
    </row>
    <row r="90" spans="1:16" s="60" customFormat="1" ht="21" customHeight="1">
      <c r="A90" s="68">
        <v>9</v>
      </c>
      <c r="B90" s="69" t="s">
        <v>4</v>
      </c>
      <c r="C90" s="270">
        <v>0.01293</v>
      </c>
      <c r="D90" s="268">
        <f t="shared" si="25"/>
        <v>0.018218</v>
      </c>
      <c r="E90" s="269">
        <v>0.06254</v>
      </c>
      <c r="F90" s="269">
        <v>0.044</v>
      </c>
      <c r="G90" s="269">
        <v>0</v>
      </c>
      <c r="H90" s="270">
        <v>0.04709</v>
      </c>
      <c r="I90" s="268">
        <v>0</v>
      </c>
      <c r="J90" s="268">
        <v>0</v>
      </c>
      <c r="K90" s="270">
        <f t="shared" si="19"/>
        <v>0.04432199999999999</v>
      </c>
      <c r="L90" s="270">
        <f t="shared" si="20"/>
        <v>0.01854</v>
      </c>
      <c r="M90" s="270">
        <f t="shared" si="21"/>
        <v>0.06254</v>
      </c>
      <c r="N90" s="270">
        <f t="shared" si="22"/>
        <v>0.015449999999999998</v>
      </c>
      <c r="O90" s="270">
        <f t="shared" si="23"/>
        <v>0.06254</v>
      </c>
      <c r="P90" s="270">
        <f t="shared" si="24"/>
        <v>0.06254</v>
      </c>
    </row>
    <row r="91" spans="1:16" s="60" customFormat="1" ht="21" customHeight="1">
      <c r="A91" s="68">
        <v>10</v>
      </c>
      <c r="B91" s="68" t="s">
        <v>5</v>
      </c>
      <c r="C91" s="270">
        <v>0.56187</v>
      </c>
      <c r="D91" s="268">
        <f t="shared" si="25"/>
        <v>0.567664</v>
      </c>
      <c r="E91" s="269">
        <v>0.53574</v>
      </c>
      <c r="F91" s="269">
        <v>0.61493</v>
      </c>
      <c r="G91" s="269">
        <v>0.60073</v>
      </c>
      <c r="H91" s="270">
        <v>0.5639</v>
      </c>
      <c r="I91" s="268">
        <v>0.48876</v>
      </c>
      <c r="J91" s="268">
        <v>0.57</v>
      </c>
      <c r="K91" s="270">
        <f t="shared" si="19"/>
        <v>-0.03192399999999997</v>
      </c>
      <c r="L91" s="270">
        <f t="shared" si="20"/>
        <v>-0.07918999999999998</v>
      </c>
      <c r="M91" s="270">
        <f t="shared" si="21"/>
        <v>-0.06498999999999999</v>
      </c>
      <c r="N91" s="270">
        <f t="shared" si="22"/>
        <v>-0.028159999999999963</v>
      </c>
      <c r="O91" s="270">
        <f t="shared" si="23"/>
        <v>0.04698000000000002</v>
      </c>
      <c r="P91" s="270">
        <f t="shared" si="24"/>
        <v>-0.03425999999999996</v>
      </c>
    </row>
    <row r="92" spans="1:16" s="60" customFormat="1" ht="21" customHeight="1">
      <c r="A92" s="68">
        <v>11</v>
      </c>
      <c r="B92" s="68" t="s">
        <v>12</v>
      </c>
      <c r="C92" s="270">
        <v>0</v>
      </c>
      <c r="D92" s="268">
        <f t="shared" si="25"/>
        <v>0</v>
      </c>
      <c r="E92" s="269"/>
      <c r="F92" s="269">
        <v>0</v>
      </c>
      <c r="G92" s="269">
        <v>0</v>
      </c>
      <c r="H92" s="270">
        <v>0</v>
      </c>
      <c r="I92" s="268">
        <v>0</v>
      </c>
      <c r="J92" s="268">
        <v>0</v>
      </c>
      <c r="K92" s="270">
        <f t="shared" si="19"/>
        <v>0</v>
      </c>
      <c r="L92" s="270">
        <f t="shared" si="20"/>
        <v>0</v>
      </c>
      <c r="M92" s="270">
        <f t="shared" si="21"/>
        <v>0</v>
      </c>
      <c r="N92" s="270">
        <f t="shared" si="22"/>
        <v>0</v>
      </c>
      <c r="O92" s="270">
        <f t="shared" si="23"/>
        <v>0</v>
      </c>
      <c r="P92" s="270">
        <f t="shared" si="24"/>
        <v>0</v>
      </c>
    </row>
    <row r="93" spans="1:16" ht="21" customHeight="1">
      <c r="A93" s="68">
        <v>12</v>
      </c>
      <c r="B93" s="68" t="s">
        <v>21</v>
      </c>
      <c r="C93" s="270">
        <v>0.00767</v>
      </c>
      <c r="D93" s="268">
        <f t="shared" si="25"/>
        <v>0</v>
      </c>
      <c r="E93" s="269"/>
      <c r="F93" s="269">
        <v>0</v>
      </c>
      <c r="G93" s="269">
        <v>0</v>
      </c>
      <c r="H93" s="270">
        <v>0</v>
      </c>
      <c r="I93" s="268">
        <v>0</v>
      </c>
      <c r="J93" s="268">
        <v>0</v>
      </c>
      <c r="K93" s="270">
        <f t="shared" si="19"/>
        <v>0</v>
      </c>
      <c r="L93" s="270">
        <f t="shared" si="20"/>
        <v>0</v>
      </c>
      <c r="M93" s="270">
        <f t="shared" si="21"/>
        <v>0</v>
      </c>
      <c r="N93" s="270">
        <f t="shared" si="22"/>
        <v>0</v>
      </c>
      <c r="O93" s="270">
        <f t="shared" si="23"/>
        <v>0</v>
      </c>
      <c r="P93" s="270">
        <f t="shared" si="24"/>
        <v>0</v>
      </c>
    </row>
    <row r="94" spans="1:16" s="60" customFormat="1" ht="21" customHeight="1">
      <c r="A94" s="68">
        <v>13</v>
      </c>
      <c r="B94" s="73" t="s">
        <v>13</v>
      </c>
      <c r="C94" s="270">
        <v>1.97254</v>
      </c>
      <c r="D94" s="268">
        <f>AVERAGE(F94:J94)</f>
        <v>2.8579999999999997</v>
      </c>
      <c r="E94" s="269">
        <v>2.57</v>
      </c>
      <c r="F94" s="269">
        <v>2.58</v>
      </c>
      <c r="G94" s="269">
        <v>2.54</v>
      </c>
      <c r="H94" s="270">
        <v>2.57</v>
      </c>
      <c r="I94" s="268">
        <v>3.69</v>
      </c>
      <c r="J94" s="268">
        <v>2.91</v>
      </c>
      <c r="K94" s="270">
        <f t="shared" si="19"/>
        <v>-0.28800000000000014</v>
      </c>
      <c r="L94" s="270">
        <f t="shared" si="20"/>
        <v>-0.010000000000000231</v>
      </c>
      <c r="M94" s="270">
        <f t="shared" si="21"/>
        <v>0.029999999999999805</v>
      </c>
      <c r="N94" s="270">
        <f t="shared" si="22"/>
        <v>0</v>
      </c>
      <c r="O94" s="270">
        <f t="shared" si="23"/>
        <v>-1.12</v>
      </c>
      <c r="P94" s="270">
        <f t="shared" si="24"/>
        <v>-0.3400000000000003</v>
      </c>
    </row>
    <row r="95" spans="1:16" s="60" customFormat="1" ht="21" customHeight="1">
      <c r="A95" s="68">
        <v>14</v>
      </c>
      <c r="B95" s="68" t="s">
        <v>14</v>
      </c>
      <c r="C95" s="270">
        <v>0</v>
      </c>
      <c r="D95" s="268">
        <f aca="true" t="shared" si="26" ref="D95:D106">AVERAGE(F95:J95)</f>
        <v>0</v>
      </c>
      <c r="E95" s="269"/>
      <c r="F95" s="269">
        <v>0</v>
      </c>
      <c r="G95" s="269">
        <v>0</v>
      </c>
      <c r="H95" s="270">
        <v>0</v>
      </c>
      <c r="I95" s="268">
        <v>0</v>
      </c>
      <c r="J95" s="268">
        <v>0</v>
      </c>
      <c r="K95" s="270">
        <f t="shared" si="19"/>
        <v>0</v>
      </c>
      <c r="L95" s="270">
        <f t="shared" si="20"/>
        <v>0</v>
      </c>
      <c r="M95" s="270">
        <f t="shared" si="21"/>
        <v>0</v>
      </c>
      <c r="N95" s="270">
        <f t="shared" si="22"/>
        <v>0</v>
      </c>
      <c r="O95" s="270">
        <f t="shared" si="23"/>
        <v>0</v>
      </c>
      <c r="P95" s="270">
        <f t="shared" si="24"/>
        <v>0</v>
      </c>
    </row>
    <row r="96" spans="1:16" s="60" customFormat="1" ht="21" customHeight="1">
      <c r="A96" s="68">
        <v>15</v>
      </c>
      <c r="B96" s="68" t="s">
        <v>22</v>
      </c>
      <c r="C96" s="270">
        <v>0.17831</v>
      </c>
      <c r="D96" s="268">
        <f t="shared" si="26"/>
        <v>0.25</v>
      </c>
      <c r="E96" s="269"/>
      <c r="F96" s="269">
        <v>0</v>
      </c>
      <c r="G96" s="269">
        <v>0</v>
      </c>
      <c r="H96" s="270">
        <v>1.25</v>
      </c>
      <c r="I96" s="268">
        <v>0</v>
      </c>
      <c r="J96" s="268">
        <v>0</v>
      </c>
      <c r="K96" s="270">
        <f t="shared" si="19"/>
        <v>-0.25</v>
      </c>
      <c r="L96" s="270">
        <f t="shared" si="20"/>
        <v>0</v>
      </c>
      <c r="M96" s="270">
        <f t="shared" si="21"/>
        <v>0</v>
      </c>
      <c r="N96" s="270">
        <f t="shared" si="22"/>
        <v>-1.25</v>
      </c>
      <c r="O96" s="270">
        <f t="shared" si="23"/>
        <v>0</v>
      </c>
      <c r="P96" s="270">
        <f t="shared" si="24"/>
        <v>0</v>
      </c>
    </row>
    <row r="97" spans="1:16" s="60" customFormat="1" ht="21" customHeight="1">
      <c r="A97" s="68">
        <v>16</v>
      </c>
      <c r="B97" s="68" t="s">
        <v>23</v>
      </c>
      <c r="C97" s="270">
        <v>0</v>
      </c>
      <c r="D97" s="268">
        <f t="shared" si="26"/>
        <v>0.018652</v>
      </c>
      <c r="E97" s="269">
        <v>0.02362</v>
      </c>
      <c r="F97" s="269">
        <v>0.02351</v>
      </c>
      <c r="G97" s="269">
        <v>0.0234</v>
      </c>
      <c r="H97" s="270">
        <v>0.023</v>
      </c>
      <c r="I97" s="268">
        <v>0.02335</v>
      </c>
      <c r="J97" s="268">
        <v>0</v>
      </c>
      <c r="K97" s="270">
        <f t="shared" si="19"/>
        <v>0.0049679999999999985</v>
      </c>
      <c r="L97" s="270">
        <f t="shared" si="20"/>
        <v>0.00010999999999999899</v>
      </c>
      <c r="M97" s="270">
        <f t="shared" si="21"/>
        <v>0.00021999999999999797</v>
      </c>
      <c r="N97" s="270">
        <f t="shared" si="22"/>
        <v>0.000619999999999999</v>
      </c>
      <c r="O97" s="270">
        <f t="shared" si="23"/>
        <v>0.0002699999999999994</v>
      </c>
      <c r="P97" s="270">
        <f t="shared" si="24"/>
        <v>0.02362</v>
      </c>
    </row>
    <row r="98" spans="1:16" ht="21" customHeight="1">
      <c r="A98" s="68">
        <v>17</v>
      </c>
      <c r="B98" s="68" t="s">
        <v>25</v>
      </c>
      <c r="C98" s="270">
        <v>0</v>
      </c>
      <c r="D98" s="268">
        <f t="shared" si="26"/>
        <v>0.001532</v>
      </c>
      <c r="E98" s="269"/>
      <c r="F98" s="269">
        <v>0</v>
      </c>
      <c r="G98" s="269">
        <v>0</v>
      </c>
      <c r="H98" s="270">
        <v>0</v>
      </c>
      <c r="I98" s="268">
        <v>0.00766</v>
      </c>
      <c r="J98" s="268">
        <v>0</v>
      </c>
      <c r="K98" s="270">
        <f t="shared" si="19"/>
        <v>-0.001532</v>
      </c>
      <c r="L98" s="270">
        <f t="shared" si="20"/>
        <v>0</v>
      </c>
      <c r="M98" s="270">
        <f t="shared" si="21"/>
        <v>0</v>
      </c>
      <c r="N98" s="270">
        <f t="shared" si="22"/>
        <v>0</v>
      </c>
      <c r="O98" s="270">
        <f t="shared" si="23"/>
        <v>-0.00766</v>
      </c>
      <c r="P98" s="270">
        <f t="shared" si="24"/>
        <v>0</v>
      </c>
    </row>
    <row r="99" spans="1:16" s="60" customFormat="1" ht="21" customHeight="1">
      <c r="A99" s="68">
        <v>18</v>
      </c>
      <c r="B99" s="68" t="s">
        <v>24</v>
      </c>
      <c r="C99" s="270">
        <v>0</v>
      </c>
      <c r="D99" s="268">
        <f t="shared" si="26"/>
        <v>0.048519999999999994</v>
      </c>
      <c r="E99" s="269">
        <v>0.05205</v>
      </c>
      <c r="F99" s="269">
        <v>0.0338</v>
      </c>
      <c r="G99" s="269">
        <v>0.063</v>
      </c>
      <c r="H99" s="270">
        <v>0.0728</v>
      </c>
      <c r="I99" s="268">
        <v>0.073</v>
      </c>
      <c r="J99" s="268">
        <v>0</v>
      </c>
      <c r="K99" s="270">
        <f t="shared" si="19"/>
        <v>0.0035299999999999997</v>
      </c>
      <c r="L99" s="270">
        <f t="shared" si="20"/>
        <v>0.018250000000000002</v>
      </c>
      <c r="M99" s="270">
        <f t="shared" si="21"/>
        <v>-0.010950000000000001</v>
      </c>
      <c r="N99" s="270">
        <f t="shared" si="22"/>
        <v>-0.020750000000000005</v>
      </c>
      <c r="O99" s="270">
        <f t="shared" si="23"/>
        <v>-0.020949999999999996</v>
      </c>
      <c r="P99" s="270">
        <f t="shared" si="24"/>
        <v>0.05205</v>
      </c>
    </row>
    <row r="100" spans="1:16" s="60" customFormat="1" ht="21" customHeight="1">
      <c r="A100" s="68">
        <v>19</v>
      </c>
      <c r="B100" s="69" t="s">
        <v>19</v>
      </c>
      <c r="C100" s="270">
        <v>0.19256</v>
      </c>
      <c r="D100" s="268">
        <f t="shared" si="26"/>
        <v>0.29715</v>
      </c>
      <c r="E100" s="269">
        <v>0.34419</v>
      </c>
      <c r="F100" s="269">
        <v>0.31258</v>
      </c>
      <c r="G100" s="269">
        <v>0.32251</v>
      </c>
      <c r="H100" s="270">
        <v>0.28656</v>
      </c>
      <c r="I100" s="268">
        <v>0.2701</v>
      </c>
      <c r="J100" s="268">
        <v>0.294</v>
      </c>
      <c r="K100" s="270">
        <f t="shared" si="19"/>
        <v>0.04703999999999999</v>
      </c>
      <c r="L100" s="270">
        <f t="shared" si="20"/>
        <v>0.03160999999999997</v>
      </c>
      <c r="M100" s="270">
        <f t="shared" si="21"/>
        <v>0.021679999999999977</v>
      </c>
      <c r="N100" s="270">
        <f t="shared" si="22"/>
        <v>0.057630000000000015</v>
      </c>
      <c r="O100" s="270">
        <f t="shared" si="23"/>
        <v>0.07408999999999999</v>
      </c>
      <c r="P100" s="270">
        <f t="shared" si="24"/>
        <v>0.05019000000000001</v>
      </c>
    </row>
    <row r="101" spans="1:16" s="60" customFormat="1" ht="21" customHeight="1">
      <c r="A101" s="68">
        <v>20</v>
      </c>
      <c r="B101" s="69" t="s">
        <v>6</v>
      </c>
      <c r="C101" s="270">
        <v>0.0236</v>
      </c>
      <c r="D101" s="268">
        <f>AVERAGE(F101:J101)</f>
        <v>0</v>
      </c>
      <c r="E101" s="269"/>
      <c r="F101" s="269">
        <v>0</v>
      </c>
      <c r="G101" s="269">
        <v>0</v>
      </c>
      <c r="H101" s="270">
        <v>0</v>
      </c>
      <c r="I101" s="268">
        <v>0</v>
      </c>
      <c r="J101" s="268">
        <v>0</v>
      </c>
      <c r="K101" s="270">
        <f t="shared" si="19"/>
        <v>0</v>
      </c>
      <c r="L101" s="270">
        <f t="shared" si="20"/>
        <v>0</v>
      </c>
      <c r="M101" s="270">
        <f t="shared" si="21"/>
        <v>0</v>
      </c>
      <c r="N101" s="270">
        <f t="shared" si="22"/>
        <v>0</v>
      </c>
      <c r="O101" s="270">
        <f t="shared" si="23"/>
        <v>0</v>
      </c>
      <c r="P101" s="270">
        <f t="shared" si="24"/>
        <v>0</v>
      </c>
    </row>
    <row r="102" spans="1:16" s="60" customFormat="1" ht="21" customHeight="1">
      <c r="A102" s="68">
        <v>21</v>
      </c>
      <c r="B102" s="69" t="s">
        <v>10</v>
      </c>
      <c r="C102" s="270">
        <v>0.09426</v>
      </c>
      <c r="D102" s="268">
        <f t="shared" si="26"/>
        <v>0</v>
      </c>
      <c r="E102" s="269"/>
      <c r="F102" s="269">
        <v>0</v>
      </c>
      <c r="G102" s="269">
        <v>0</v>
      </c>
      <c r="H102" s="270">
        <v>0</v>
      </c>
      <c r="I102" s="268">
        <v>0</v>
      </c>
      <c r="J102" s="268">
        <v>0</v>
      </c>
      <c r="K102" s="270">
        <f t="shared" si="19"/>
        <v>0</v>
      </c>
      <c r="L102" s="270">
        <f t="shared" si="20"/>
        <v>0</v>
      </c>
      <c r="M102" s="270">
        <f t="shared" si="21"/>
        <v>0</v>
      </c>
      <c r="N102" s="270">
        <f t="shared" si="22"/>
        <v>0</v>
      </c>
      <c r="O102" s="270">
        <f t="shared" si="23"/>
        <v>0</v>
      </c>
      <c r="P102" s="270">
        <f t="shared" si="24"/>
        <v>0</v>
      </c>
    </row>
    <row r="103" spans="1:16" ht="21" customHeight="1">
      <c r="A103" s="68">
        <v>22</v>
      </c>
      <c r="B103" s="69" t="s">
        <v>27</v>
      </c>
      <c r="C103" s="270">
        <v>0</v>
      </c>
      <c r="D103" s="268">
        <f t="shared" si="26"/>
        <v>0</v>
      </c>
      <c r="E103" s="269"/>
      <c r="F103" s="269">
        <v>0</v>
      </c>
      <c r="G103" s="269">
        <v>0</v>
      </c>
      <c r="H103" s="270">
        <v>0</v>
      </c>
      <c r="I103" s="268">
        <v>0</v>
      </c>
      <c r="J103" s="268">
        <v>0</v>
      </c>
      <c r="K103" s="270">
        <f t="shared" si="19"/>
        <v>0</v>
      </c>
      <c r="L103" s="270">
        <f t="shared" si="20"/>
        <v>0</v>
      </c>
      <c r="M103" s="270">
        <f t="shared" si="21"/>
        <v>0</v>
      </c>
      <c r="N103" s="270">
        <f t="shared" si="22"/>
        <v>0</v>
      </c>
      <c r="O103" s="270">
        <f t="shared" si="23"/>
        <v>0</v>
      </c>
      <c r="P103" s="270">
        <f t="shared" si="24"/>
        <v>0</v>
      </c>
    </row>
    <row r="104" spans="1:16" s="60" customFormat="1" ht="21" customHeight="1">
      <c r="A104" s="68">
        <v>23</v>
      </c>
      <c r="B104" s="69" t="s">
        <v>26</v>
      </c>
      <c r="C104" s="270">
        <v>0</v>
      </c>
      <c r="D104" s="268">
        <f t="shared" si="26"/>
        <v>0</v>
      </c>
      <c r="E104" s="269"/>
      <c r="F104" s="269">
        <v>0</v>
      </c>
      <c r="G104" s="269">
        <v>0</v>
      </c>
      <c r="H104" s="270">
        <v>0</v>
      </c>
      <c r="I104" s="268">
        <v>0</v>
      </c>
      <c r="J104" s="268">
        <v>0</v>
      </c>
      <c r="K104" s="270">
        <f t="shared" si="19"/>
        <v>0</v>
      </c>
      <c r="L104" s="270">
        <f t="shared" si="20"/>
        <v>0</v>
      </c>
      <c r="M104" s="270">
        <f t="shared" si="21"/>
        <v>0</v>
      </c>
      <c r="N104" s="270">
        <f t="shared" si="22"/>
        <v>0</v>
      </c>
      <c r="O104" s="270">
        <f t="shared" si="23"/>
        <v>0</v>
      </c>
      <c r="P104" s="270">
        <f t="shared" si="24"/>
        <v>0</v>
      </c>
    </row>
    <row r="105" spans="1:16" s="60" customFormat="1" ht="21" customHeight="1">
      <c r="A105" s="68">
        <v>24</v>
      </c>
      <c r="B105" s="69" t="s">
        <v>56</v>
      </c>
      <c r="C105" s="268">
        <v>0</v>
      </c>
      <c r="D105" s="268">
        <f t="shared" si="26"/>
        <v>0</v>
      </c>
      <c r="E105" s="269"/>
      <c r="F105" s="269">
        <v>0</v>
      </c>
      <c r="G105" s="269">
        <v>0</v>
      </c>
      <c r="H105" s="270">
        <v>0</v>
      </c>
      <c r="I105" s="268">
        <v>0</v>
      </c>
      <c r="J105" s="268">
        <v>0</v>
      </c>
      <c r="K105" s="270">
        <f t="shared" si="19"/>
        <v>0</v>
      </c>
      <c r="L105" s="270">
        <f t="shared" si="20"/>
        <v>0</v>
      </c>
      <c r="M105" s="270">
        <f t="shared" si="21"/>
        <v>0</v>
      </c>
      <c r="N105" s="270">
        <f t="shared" si="22"/>
        <v>0</v>
      </c>
      <c r="O105" s="270">
        <f t="shared" si="23"/>
        <v>0</v>
      </c>
      <c r="P105" s="270">
        <f t="shared" si="24"/>
        <v>0</v>
      </c>
    </row>
    <row r="106" spans="1:16" ht="21" customHeight="1">
      <c r="A106" s="68">
        <v>25</v>
      </c>
      <c r="B106" s="69" t="s">
        <v>28</v>
      </c>
      <c r="C106" s="270">
        <v>0.03273</v>
      </c>
      <c r="D106" s="268">
        <f t="shared" si="26"/>
        <v>0.00405</v>
      </c>
      <c r="E106" s="269">
        <v>0.0237</v>
      </c>
      <c r="F106" s="269">
        <v>0.02025</v>
      </c>
      <c r="G106" s="269">
        <v>0</v>
      </c>
      <c r="H106" s="270">
        <v>0</v>
      </c>
      <c r="I106" s="268">
        <v>0</v>
      </c>
      <c r="J106" s="268">
        <v>0</v>
      </c>
      <c r="K106" s="270">
        <f t="shared" si="19"/>
        <v>0.019649999999999997</v>
      </c>
      <c r="L106" s="270">
        <f t="shared" si="20"/>
        <v>0.003449999999999998</v>
      </c>
      <c r="M106" s="270">
        <f t="shared" si="21"/>
        <v>0.0237</v>
      </c>
      <c r="N106" s="270">
        <f t="shared" si="22"/>
        <v>0.0237</v>
      </c>
      <c r="O106" s="270">
        <f t="shared" si="23"/>
        <v>0.0237</v>
      </c>
      <c r="P106" s="270">
        <f t="shared" si="24"/>
        <v>0.0237</v>
      </c>
    </row>
    <row r="107" spans="1:16" s="60" customFormat="1" ht="21" customHeight="1">
      <c r="A107" s="68">
        <v>26</v>
      </c>
      <c r="B107" s="69" t="s">
        <v>15</v>
      </c>
      <c r="C107" s="270">
        <v>3.432</v>
      </c>
      <c r="D107" s="268">
        <f>AVERAGE(F107:J107)</f>
        <v>4.780220000000001</v>
      </c>
      <c r="E107" s="269">
        <v>4.62262</v>
      </c>
      <c r="F107" s="269">
        <v>5.24354</v>
      </c>
      <c r="G107" s="269">
        <v>5.28279</v>
      </c>
      <c r="H107" s="270">
        <v>4.63247</v>
      </c>
      <c r="I107" s="268">
        <v>4.5733</v>
      </c>
      <c r="J107" s="268">
        <v>4.169</v>
      </c>
      <c r="K107" s="270">
        <f t="shared" si="19"/>
        <v>-0.15759999999999952</v>
      </c>
      <c r="L107" s="270">
        <f t="shared" si="20"/>
        <v>-0.6209199999999999</v>
      </c>
      <c r="M107" s="270">
        <f t="shared" si="21"/>
        <v>-0.6601699999999999</v>
      </c>
      <c r="N107" s="270">
        <f t="shared" si="22"/>
        <v>-0.009849999999999248</v>
      </c>
      <c r="O107" s="270">
        <f t="shared" si="23"/>
        <v>0.0493200000000007</v>
      </c>
      <c r="P107" s="270">
        <f t="shared" si="24"/>
        <v>0.4536200000000008</v>
      </c>
    </row>
    <row r="108" spans="1:16" ht="21" customHeight="1">
      <c r="A108" s="68">
        <v>27</v>
      </c>
      <c r="B108" s="69" t="s">
        <v>16</v>
      </c>
      <c r="C108" s="270">
        <v>0.062</v>
      </c>
      <c r="D108" s="268">
        <f>AVERAGE(F108:J108)</f>
        <v>0.068</v>
      </c>
      <c r="E108" s="269">
        <v>0.06</v>
      </c>
      <c r="F108" s="269">
        <v>0.06</v>
      </c>
      <c r="G108" s="269">
        <v>0.08</v>
      </c>
      <c r="H108" s="270">
        <v>0.08</v>
      </c>
      <c r="I108" s="268">
        <v>0.06</v>
      </c>
      <c r="J108" s="268">
        <v>0.06</v>
      </c>
      <c r="K108" s="270">
        <f t="shared" si="19"/>
        <v>-0.008000000000000002</v>
      </c>
      <c r="L108" s="270">
        <f t="shared" si="20"/>
        <v>0</v>
      </c>
      <c r="M108" s="270">
        <f t="shared" si="21"/>
        <v>-0.020000000000000004</v>
      </c>
      <c r="N108" s="270">
        <f t="shared" si="22"/>
        <v>-0.020000000000000004</v>
      </c>
      <c r="O108" s="270">
        <f t="shared" si="23"/>
        <v>0</v>
      </c>
      <c r="P108" s="270">
        <f t="shared" si="24"/>
        <v>0</v>
      </c>
    </row>
    <row r="109" spans="1:16" s="60" customFormat="1" ht="21" customHeight="1">
      <c r="A109" s="68">
        <v>28</v>
      </c>
      <c r="B109" s="69" t="s">
        <v>7</v>
      </c>
      <c r="C109" s="270">
        <v>0.17406</v>
      </c>
      <c r="D109" s="268">
        <f>AVERAGE(F109:J109)</f>
        <v>0.16160000000000002</v>
      </c>
      <c r="E109" s="269">
        <v>0.16</v>
      </c>
      <c r="F109" s="269">
        <v>0.14</v>
      </c>
      <c r="G109" s="269">
        <v>0.155</v>
      </c>
      <c r="H109" s="270">
        <v>0.17</v>
      </c>
      <c r="I109" s="268">
        <v>0.17</v>
      </c>
      <c r="J109" s="268">
        <v>0.173</v>
      </c>
      <c r="K109" s="270">
        <f t="shared" si="19"/>
        <v>-0.0016000000000000014</v>
      </c>
      <c r="L109" s="270">
        <f t="shared" si="20"/>
        <v>0.01999999999999999</v>
      </c>
      <c r="M109" s="270">
        <f t="shared" si="21"/>
        <v>0.0050000000000000044</v>
      </c>
      <c r="N109" s="270">
        <f t="shared" si="22"/>
        <v>-0.010000000000000009</v>
      </c>
      <c r="O109" s="270">
        <f t="shared" si="23"/>
        <v>-0.010000000000000009</v>
      </c>
      <c r="P109" s="270">
        <f t="shared" si="24"/>
        <v>-0.012999999999999984</v>
      </c>
    </row>
    <row r="110" spans="1:16" ht="21" customHeight="1">
      <c r="A110" s="68"/>
      <c r="B110" s="146" t="s">
        <v>0</v>
      </c>
      <c r="C110" s="276">
        <f>SUM(C82:C109)</f>
        <v>7.45138</v>
      </c>
      <c r="D110" s="277">
        <f>SUM(D82:D109)</f>
        <v>10.260186000000001</v>
      </c>
      <c r="E110" s="278">
        <f aca="true" t="shared" si="27" ref="E110:J110">SUM(E82:E109)</f>
        <v>9.691960000000002</v>
      </c>
      <c r="F110" s="278">
        <f t="shared" si="27"/>
        <v>10.15421</v>
      </c>
      <c r="G110" s="278">
        <f t="shared" si="27"/>
        <v>10.37703</v>
      </c>
      <c r="H110" s="278">
        <f t="shared" si="27"/>
        <v>10.967419999999999</v>
      </c>
      <c r="I110" s="278">
        <f t="shared" si="27"/>
        <v>10.455270000000002</v>
      </c>
      <c r="J110" s="278">
        <f t="shared" si="27"/>
        <v>9.347</v>
      </c>
      <c r="K110" s="276">
        <f>(L110+M110+N110+O110+P110)/5</f>
        <v>-0.5682259999999986</v>
      </c>
      <c r="L110" s="276">
        <f t="shared" si="20"/>
        <v>-0.46224999999999916</v>
      </c>
      <c r="M110" s="276">
        <f t="shared" si="21"/>
        <v>-0.6850699999999978</v>
      </c>
      <c r="N110" s="276">
        <f t="shared" si="22"/>
        <v>-1.2754599999999972</v>
      </c>
      <c r="O110" s="276">
        <f t="shared" si="23"/>
        <v>-0.7633100000000006</v>
      </c>
      <c r="P110" s="276">
        <f t="shared" si="24"/>
        <v>0.34496000000000215</v>
      </c>
    </row>
    <row r="111" spans="1:16" ht="21" customHeight="1">
      <c r="A111" s="21"/>
      <c r="B111" s="22" t="s">
        <v>75</v>
      </c>
      <c r="C111" s="22"/>
      <c r="D111" s="22"/>
      <c r="E111" s="306"/>
      <c r="F111" s="157"/>
      <c r="G111" s="157"/>
      <c r="H111" s="157"/>
      <c r="I111" s="157"/>
      <c r="J111" s="157"/>
      <c r="K111" s="23"/>
      <c r="L111" s="23"/>
      <c r="M111" s="23"/>
      <c r="N111" s="23"/>
      <c r="O111" s="23"/>
      <c r="P111" s="23"/>
    </row>
    <row r="112" spans="1:16" ht="21" customHeight="1" thickBot="1">
      <c r="A112" s="19"/>
      <c r="B112" s="141" t="s">
        <v>45</v>
      </c>
      <c r="C112" s="19"/>
      <c r="F112" s="122"/>
      <c r="G112" s="122"/>
      <c r="H112" s="122"/>
      <c r="I112" s="122"/>
      <c r="J112" s="122"/>
      <c r="O112" s="166" t="s">
        <v>53</v>
      </c>
      <c r="P112" s="166"/>
    </row>
    <row r="113" spans="1:16" ht="21" customHeight="1">
      <c r="A113" s="175" t="s">
        <v>29</v>
      </c>
      <c r="B113" s="177" t="s">
        <v>18</v>
      </c>
      <c r="C113" s="179" t="s">
        <v>17</v>
      </c>
      <c r="D113" s="201" t="s">
        <v>38</v>
      </c>
      <c r="E113" s="201"/>
      <c r="F113" s="201"/>
      <c r="G113" s="201"/>
      <c r="H113" s="201"/>
      <c r="I113" s="201"/>
      <c r="J113" s="201"/>
      <c r="K113" s="171" t="s">
        <v>39</v>
      </c>
      <c r="L113" s="171"/>
      <c r="M113" s="171"/>
      <c r="N113" s="171"/>
      <c r="O113" s="171"/>
      <c r="P113" s="172"/>
    </row>
    <row r="114" spans="1:16" ht="21" customHeight="1">
      <c r="A114" s="176"/>
      <c r="B114" s="178"/>
      <c r="C114" s="180"/>
      <c r="D114" s="170" t="s">
        <v>73</v>
      </c>
      <c r="E114" s="308" t="s">
        <v>70</v>
      </c>
      <c r="F114" s="168" t="s">
        <v>66</v>
      </c>
      <c r="G114" s="168" t="s">
        <v>65</v>
      </c>
      <c r="H114" s="168" t="s">
        <v>62</v>
      </c>
      <c r="I114" s="168" t="s">
        <v>61</v>
      </c>
      <c r="J114" s="168" t="s">
        <v>59</v>
      </c>
      <c r="K114" s="173" t="s">
        <v>73</v>
      </c>
      <c r="L114" s="167" t="s">
        <v>66</v>
      </c>
      <c r="M114" s="167" t="s">
        <v>65</v>
      </c>
      <c r="N114" s="167" t="s">
        <v>62</v>
      </c>
      <c r="O114" s="167" t="s">
        <v>61</v>
      </c>
      <c r="P114" s="174" t="s">
        <v>59</v>
      </c>
    </row>
    <row r="115" spans="1:16" ht="21" customHeight="1">
      <c r="A115" s="176"/>
      <c r="B115" s="178"/>
      <c r="C115" s="180"/>
      <c r="D115" s="170"/>
      <c r="E115" s="308"/>
      <c r="F115" s="168"/>
      <c r="G115" s="168"/>
      <c r="H115" s="168"/>
      <c r="I115" s="168"/>
      <c r="J115" s="168"/>
      <c r="K115" s="173"/>
      <c r="L115" s="167"/>
      <c r="M115" s="167"/>
      <c r="N115" s="167"/>
      <c r="O115" s="167"/>
      <c r="P115" s="174"/>
    </row>
    <row r="116" spans="1:16" ht="21" customHeight="1">
      <c r="A116" s="176"/>
      <c r="B116" s="178"/>
      <c r="C116" s="180"/>
      <c r="D116" s="170"/>
      <c r="E116" s="308"/>
      <c r="F116" s="168"/>
      <c r="G116" s="168"/>
      <c r="H116" s="168"/>
      <c r="I116" s="168"/>
      <c r="J116" s="168"/>
      <c r="K116" s="173"/>
      <c r="L116" s="167"/>
      <c r="M116" s="167"/>
      <c r="N116" s="167"/>
      <c r="O116" s="167"/>
      <c r="P116" s="174"/>
    </row>
    <row r="117" spans="1:16" ht="21" customHeight="1">
      <c r="A117" s="155">
        <v>1</v>
      </c>
      <c r="B117" s="31">
        <v>2</v>
      </c>
      <c r="C117" s="152">
        <v>3</v>
      </c>
      <c r="D117" s="153">
        <v>4</v>
      </c>
      <c r="E117" s="154">
        <v>5</v>
      </c>
      <c r="F117" s="309">
        <v>6</v>
      </c>
      <c r="G117" s="154">
        <v>7</v>
      </c>
      <c r="H117" s="154">
        <v>8</v>
      </c>
      <c r="I117" s="154">
        <v>9</v>
      </c>
      <c r="J117" s="154">
        <v>10</v>
      </c>
      <c r="K117" s="31">
        <v>11</v>
      </c>
      <c r="L117" s="31">
        <v>12</v>
      </c>
      <c r="M117" s="31">
        <v>13</v>
      </c>
      <c r="N117" s="31">
        <v>14</v>
      </c>
      <c r="O117" s="31">
        <v>15</v>
      </c>
      <c r="P117" s="156">
        <v>16</v>
      </c>
    </row>
    <row r="118" spans="1:16" s="60" customFormat="1" ht="21" customHeight="1">
      <c r="A118" s="67">
        <v>1</v>
      </c>
      <c r="B118" s="68" t="s">
        <v>55</v>
      </c>
      <c r="C118" s="279">
        <v>0.296</v>
      </c>
      <c r="D118" s="268">
        <f>AVERAGE(F118:J118)</f>
        <v>0.42800000000000005</v>
      </c>
      <c r="E118" s="269">
        <v>0.08</v>
      </c>
      <c r="F118" s="269">
        <v>0.13</v>
      </c>
      <c r="G118" s="269">
        <v>0.21</v>
      </c>
      <c r="H118" s="270">
        <v>0.46</v>
      </c>
      <c r="I118" s="268">
        <v>1.07</v>
      </c>
      <c r="J118" s="268">
        <v>0.27</v>
      </c>
      <c r="K118" s="270">
        <f aca="true" t="shared" si="28" ref="K118:K145">AVERAGE(L118:P118)</f>
        <v>-0.34800000000000003</v>
      </c>
      <c r="L118" s="270">
        <f>E118-F118</f>
        <v>-0.05</v>
      </c>
      <c r="M118" s="270">
        <f>E118-G118</f>
        <v>-0.13</v>
      </c>
      <c r="N118" s="270">
        <f>E118-H118</f>
        <v>-0.38</v>
      </c>
      <c r="O118" s="270">
        <f>E118-I118</f>
        <v>-0.9900000000000001</v>
      </c>
      <c r="P118" s="271">
        <f>E118-J118</f>
        <v>-0.19</v>
      </c>
    </row>
    <row r="119" spans="1:16" ht="21" customHeight="1">
      <c r="A119" s="67">
        <v>2</v>
      </c>
      <c r="B119" s="68" t="s">
        <v>20</v>
      </c>
      <c r="C119" s="270">
        <v>0</v>
      </c>
      <c r="D119" s="268">
        <f aca="true" t="shared" si="29" ref="D119:D144">AVERAGE(F119:J119)</f>
        <v>0</v>
      </c>
      <c r="E119" s="269"/>
      <c r="F119" s="269">
        <v>0</v>
      </c>
      <c r="G119" s="269">
        <v>0</v>
      </c>
      <c r="H119" s="270">
        <v>0</v>
      </c>
      <c r="I119" s="268">
        <v>0</v>
      </c>
      <c r="J119" s="268">
        <v>0</v>
      </c>
      <c r="K119" s="270">
        <f t="shared" si="28"/>
        <v>0</v>
      </c>
      <c r="L119" s="270">
        <f aca="true" t="shared" si="30" ref="L119:L146">E119-F119</f>
        <v>0</v>
      </c>
      <c r="M119" s="270">
        <f aca="true" t="shared" si="31" ref="M119:M146">E119-G119</f>
        <v>0</v>
      </c>
      <c r="N119" s="270">
        <f aca="true" t="shared" si="32" ref="N119:N146">E119-H119</f>
        <v>0</v>
      </c>
      <c r="O119" s="270">
        <f aca="true" t="shared" si="33" ref="O119:O146">E119-I119</f>
        <v>0</v>
      </c>
      <c r="P119" s="271">
        <f aca="true" t="shared" si="34" ref="P119:P146">E119-J119</f>
        <v>0</v>
      </c>
    </row>
    <row r="120" spans="1:16" s="60" customFormat="1" ht="21" customHeight="1">
      <c r="A120" s="67">
        <v>3</v>
      </c>
      <c r="B120" s="68" t="s">
        <v>1</v>
      </c>
      <c r="C120" s="270">
        <v>0</v>
      </c>
      <c r="D120" s="268">
        <f t="shared" si="29"/>
        <v>0</v>
      </c>
      <c r="E120" s="269"/>
      <c r="F120" s="269">
        <v>0</v>
      </c>
      <c r="G120" s="269">
        <v>0</v>
      </c>
      <c r="H120" s="270">
        <v>0</v>
      </c>
      <c r="I120" s="268">
        <v>0</v>
      </c>
      <c r="J120" s="268">
        <v>0</v>
      </c>
      <c r="K120" s="270">
        <f t="shared" si="28"/>
        <v>0</v>
      </c>
      <c r="L120" s="270">
        <f t="shared" si="30"/>
        <v>0</v>
      </c>
      <c r="M120" s="270">
        <f t="shared" si="31"/>
        <v>0</v>
      </c>
      <c r="N120" s="270">
        <f t="shared" si="32"/>
        <v>0</v>
      </c>
      <c r="O120" s="270">
        <f t="shared" si="33"/>
        <v>0</v>
      </c>
      <c r="P120" s="271">
        <f t="shared" si="34"/>
        <v>0</v>
      </c>
    </row>
    <row r="121" spans="1:16" s="60" customFormat="1" ht="21" customHeight="1">
      <c r="A121" s="67">
        <v>4</v>
      </c>
      <c r="B121" s="68" t="s">
        <v>8</v>
      </c>
      <c r="C121" s="270">
        <v>0</v>
      </c>
      <c r="D121" s="268">
        <f t="shared" si="29"/>
        <v>0</v>
      </c>
      <c r="E121" s="269"/>
      <c r="F121" s="269">
        <v>0</v>
      </c>
      <c r="G121" s="269">
        <v>0</v>
      </c>
      <c r="H121" s="270">
        <v>0</v>
      </c>
      <c r="I121" s="268">
        <v>0</v>
      </c>
      <c r="J121" s="268">
        <v>0</v>
      </c>
      <c r="K121" s="270">
        <f t="shared" si="28"/>
        <v>0</v>
      </c>
      <c r="L121" s="270">
        <f t="shared" si="30"/>
        <v>0</v>
      </c>
      <c r="M121" s="270">
        <f t="shared" si="31"/>
        <v>0</v>
      </c>
      <c r="N121" s="270">
        <f t="shared" si="32"/>
        <v>0</v>
      </c>
      <c r="O121" s="270">
        <f t="shared" si="33"/>
        <v>0</v>
      </c>
      <c r="P121" s="271">
        <f t="shared" si="34"/>
        <v>0</v>
      </c>
    </row>
    <row r="122" spans="1:16" s="60" customFormat="1" ht="21" customHeight="1">
      <c r="A122" s="67">
        <v>5</v>
      </c>
      <c r="B122" s="69" t="s">
        <v>9</v>
      </c>
      <c r="C122" s="270">
        <v>0.02374</v>
      </c>
      <c r="D122" s="268">
        <f t="shared" si="29"/>
        <v>0.32936</v>
      </c>
      <c r="E122" s="269">
        <v>0.2237</v>
      </c>
      <c r="F122" s="269">
        <v>0.217</v>
      </c>
      <c r="G122" s="269">
        <v>0.2352</v>
      </c>
      <c r="H122" s="270">
        <v>0.7269</v>
      </c>
      <c r="I122" s="268">
        <v>0.2287</v>
      </c>
      <c r="J122" s="268">
        <v>0.239</v>
      </c>
      <c r="K122" s="270">
        <f t="shared" si="28"/>
        <v>-0.10566</v>
      </c>
      <c r="L122" s="270">
        <f t="shared" si="30"/>
        <v>0.0067000000000000115</v>
      </c>
      <c r="M122" s="270">
        <f t="shared" si="31"/>
        <v>-0.011499999999999982</v>
      </c>
      <c r="N122" s="270">
        <f t="shared" si="32"/>
        <v>-0.5032</v>
      </c>
      <c r="O122" s="270">
        <f t="shared" si="33"/>
        <v>-0.004999999999999977</v>
      </c>
      <c r="P122" s="271">
        <f t="shared" si="34"/>
        <v>-0.01529999999999998</v>
      </c>
    </row>
    <row r="123" spans="1:16" s="60" customFormat="1" ht="21" customHeight="1">
      <c r="A123" s="67">
        <v>6</v>
      </c>
      <c r="B123" s="69" t="s">
        <v>11</v>
      </c>
      <c r="C123" s="270">
        <v>0</v>
      </c>
      <c r="D123" s="268">
        <f t="shared" si="29"/>
        <v>0</v>
      </c>
      <c r="E123" s="269"/>
      <c r="F123" s="269">
        <v>0</v>
      </c>
      <c r="G123" s="269">
        <v>0</v>
      </c>
      <c r="H123" s="270">
        <v>0</v>
      </c>
      <c r="I123" s="268">
        <v>0</v>
      </c>
      <c r="J123" s="268">
        <v>0</v>
      </c>
      <c r="K123" s="270">
        <f t="shared" si="28"/>
        <v>0</v>
      </c>
      <c r="L123" s="270">
        <f t="shared" si="30"/>
        <v>0</v>
      </c>
      <c r="M123" s="270">
        <f t="shared" si="31"/>
        <v>0</v>
      </c>
      <c r="N123" s="270">
        <f t="shared" si="32"/>
        <v>0</v>
      </c>
      <c r="O123" s="270">
        <f t="shared" si="33"/>
        <v>0</v>
      </c>
      <c r="P123" s="271">
        <f t="shared" si="34"/>
        <v>0</v>
      </c>
    </row>
    <row r="124" spans="1:16" s="60" customFormat="1" ht="21" customHeight="1">
      <c r="A124" s="67">
        <v>7</v>
      </c>
      <c r="B124" s="69" t="s">
        <v>2</v>
      </c>
      <c r="C124" s="270">
        <v>0</v>
      </c>
      <c r="D124" s="268">
        <f t="shared" si="29"/>
        <v>0</v>
      </c>
      <c r="E124" s="269"/>
      <c r="F124" s="269">
        <v>0</v>
      </c>
      <c r="G124" s="269">
        <v>0</v>
      </c>
      <c r="H124" s="270">
        <v>0</v>
      </c>
      <c r="I124" s="268">
        <v>0</v>
      </c>
      <c r="J124" s="268">
        <v>0</v>
      </c>
      <c r="K124" s="270">
        <f t="shared" si="28"/>
        <v>0</v>
      </c>
      <c r="L124" s="270">
        <f t="shared" si="30"/>
        <v>0</v>
      </c>
      <c r="M124" s="270">
        <f t="shared" si="31"/>
        <v>0</v>
      </c>
      <c r="N124" s="270">
        <f t="shared" si="32"/>
        <v>0</v>
      </c>
      <c r="O124" s="270">
        <f t="shared" si="33"/>
        <v>0</v>
      </c>
      <c r="P124" s="271">
        <f t="shared" si="34"/>
        <v>0</v>
      </c>
    </row>
    <row r="125" spans="1:16" s="60" customFormat="1" ht="21" customHeight="1">
      <c r="A125" s="67">
        <v>8</v>
      </c>
      <c r="B125" s="69" t="s">
        <v>3</v>
      </c>
      <c r="C125" s="270">
        <v>0</v>
      </c>
      <c r="D125" s="268">
        <f t="shared" si="29"/>
        <v>0</v>
      </c>
      <c r="E125" s="269"/>
      <c r="F125" s="269">
        <v>0</v>
      </c>
      <c r="G125" s="269">
        <v>0</v>
      </c>
      <c r="H125" s="270">
        <v>0</v>
      </c>
      <c r="I125" s="268">
        <v>0</v>
      </c>
      <c r="J125" s="268">
        <v>0</v>
      </c>
      <c r="K125" s="270">
        <f t="shared" si="28"/>
        <v>0</v>
      </c>
      <c r="L125" s="270">
        <f t="shared" si="30"/>
        <v>0</v>
      </c>
      <c r="M125" s="270">
        <f t="shared" si="31"/>
        <v>0</v>
      </c>
      <c r="N125" s="270">
        <f t="shared" si="32"/>
        <v>0</v>
      </c>
      <c r="O125" s="270">
        <f t="shared" si="33"/>
        <v>0</v>
      </c>
      <c r="P125" s="271">
        <f t="shared" si="34"/>
        <v>0</v>
      </c>
    </row>
    <row r="126" spans="1:16" s="60" customFormat="1" ht="21" customHeight="1">
      <c r="A126" s="67">
        <v>9</v>
      </c>
      <c r="B126" s="69" t="s">
        <v>4</v>
      </c>
      <c r="C126" s="270">
        <v>0</v>
      </c>
      <c r="D126" s="268">
        <f t="shared" si="29"/>
        <v>0.00017999999999999998</v>
      </c>
      <c r="E126" s="269"/>
      <c r="F126" s="269">
        <v>0</v>
      </c>
      <c r="G126" s="269">
        <v>0</v>
      </c>
      <c r="H126" s="270">
        <v>0.0009</v>
      </c>
      <c r="I126" s="268">
        <v>0</v>
      </c>
      <c r="J126" s="268">
        <v>0</v>
      </c>
      <c r="K126" s="270">
        <f t="shared" si="28"/>
        <v>-0.00017999999999999998</v>
      </c>
      <c r="L126" s="270">
        <f t="shared" si="30"/>
        <v>0</v>
      </c>
      <c r="M126" s="270">
        <f t="shared" si="31"/>
        <v>0</v>
      </c>
      <c r="N126" s="270">
        <f t="shared" si="32"/>
        <v>-0.0009</v>
      </c>
      <c r="O126" s="270">
        <f t="shared" si="33"/>
        <v>0</v>
      </c>
      <c r="P126" s="271">
        <f t="shared" si="34"/>
        <v>0</v>
      </c>
    </row>
    <row r="127" spans="1:16" s="60" customFormat="1" ht="21" customHeight="1">
      <c r="A127" s="67">
        <v>10</v>
      </c>
      <c r="B127" s="68" t="s">
        <v>5</v>
      </c>
      <c r="C127" s="270">
        <v>0</v>
      </c>
      <c r="D127" s="268">
        <f t="shared" si="29"/>
        <v>0</v>
      </c>
      <c r="E127" s="269"/>
      <c r="F127" s="269">
        <v>0</v>
      </c>
      <c r="G127" s="269">
        <v>0</v>
      </c>
      <c r="H127" s="270">
        <v>0</v>
      </c>
      <c r="I127" s="268">
        <v>0</v>
      </c>
      <c r="J127" s="268">
        <v>0</v>
      </c>
      <c r="K127" s="270">
        <f t="shared" si="28"/>
        <v>0</v>
      </c>
      <c r="L127" s="270">
        <f t="shared" si="30"/>
        <v>0</v>
      </c>
      <c r="M127" s="270">
        <f t="shared" si="31"/>
        <v>0</v>
      </c>
      <c r="N127" s="270">
        <f t="shared" si="32"/>
        <v>0</v>
      </c>
      <c r="O127" s="270">
        <f t="shared" si="33"/>
        <v>0</v>
      </c>
      <c r="P127" s="271">
        <f t="shared" si="34"/>
        <v>0</v>
      </c>
    </row>
    <row r="128" spans="1:16" s="60" customFormat="1" ht="21" customHeight="1">
      <c r="A128" s="67">
        <v>11</v>
      </c>
      <c r="B128" s="68" t="s">
        <v>12</v>
      </c>
      <c r="C128" s="270">
        <v>1.0022</v>
      </c>
      <c r="D128" s="268">
        <f t="shared" si="29"/>
        <v>1.066</v>
      </c>
      <c r="E128" s="269">
        <v>1.04</v>
      </c>
      <c r="F128" s="269">
        <v>0.93</v>
      </c>
      <c r="G128" s="269">
        <v>0.94</v>
      </c>
      <c r="H128" s="270">
        <v>0.96</v>
      </c>
      <c r="I128" s="268">
        <v>1.35</v>
      </c>
      <c r="J128" s="268">
        <v>1.15</v>
      </c>
      <c r="K128" s="270">
        <f t="shared" si="28"/>
        <v>-0.025999999999999957</v>
      </c>
      <c r="L128" s="270">
        <f t="shared" si="30"/>
        <v>0.10999999999999999</v>
      </c>
      <c r="M128" s="270">
        <f t="shared" si="31"/>
        <v>0.10000000000000009</v>
      </c>
      <c r="N128" s="270">
        <f t="shared" si="32"/>
        <v>0.08000000000000007</v>
      </c>
      <c r="O128" s="270">
        <f t="shared" si="33"/>
        <v>-0.31000000000000005</v>
      </c>
      <c r="P128" s="271">
        <f t="shared" si="34"/>
        <v>-0.10999999999999988</v>
      </c>
    </row>
    <row r="129" spans="1:16" ht="21" customHeight="1">
      <c r="A129" s="67">
        <v>12</v>
      </c>
      <c r="B129" s="68" t="s">
        <v>21</v>
      </c>
      <c r="C129" s="270">
        <v>0</v>
      </c>
      <c r="D129" s="268">
        <f t="shared" si="29"/>
        <v>0</v>
      </c>
      <c r="E129" s="269"/>
      <c r="F129" s="269">
        <v>0</v>
      </c>
      <c r="G129" s="269">
        <v>0</v>
      </c>
      <c r="H129" s="270">
        <v>0</v>
      </c>
      <c r="I129" s="268">
        <v>0</v>
      </c>
      <c r="J129" s="268">
        <v>0</v>
      </c>
      <c r="K129" s="270">
        <f t="shared" si="28"/>
        <v>0</v>
      </c>
      <c r="L129" s="270">
        <f t="shared" si="30"/>
        <v>0</v>
      </c>
      <c r="M129" s="270">
        <f t="shared" si="31"/>
        <v>0</v>
      </c>
      <c r="N129" s="270">
        <f t="shared" si="32"/>
        <v>0</v>
      </c>
      <c r="O129" s="270">
        <f t="shared" si="33"/>
        <v>0</v>
      </c>
      <c r="P129" s="271">
        <f t="shared" si="34"/>
        <v>0</v>
      </c>
    </row>
    <row r="130" spans="1:16" s="60" customFormat="1" ht="21" customHeight="1">
      <c r="A130" s="67">
        <v>13</v>
      </c>
      <c r="B130" s="73" t="s">
        <v>13</v>
      </c>
      <c r="C130" s="270">
        <v>0.0129</v>
      </c>
      <c r="D130" s="268">
        <f t="shared" si="29"/>
        <v>0</v>
      </c>
      <c r="E130" s="269"/>
      <c r="F130" s="269">
        <v>0</v>
      </c>
      <c r="G130" s="269">
        <v>0</v>
      </c>
      <c r="H130" s="270">
        <v>0</v>
      </c>
      <c r="I130" s="268">
        <v>0</v>
      </c>
      <c r="J130" s="268">
        <v>0</v>
      </c>
      <c r="K130" s="270">
        <f t="shared" si="28"/>
        <v>0</v>
      </c>
      <c r="L130" s="270">
        <f t="shared" si="30"/>
        <v>0</v>
      </c>
      <c r="M130" s="270">
        <f t="shared" si="31"/>
        <v>0</v>
      </c>
      <c r="N130" s="270">
        <f t="shared" si="32"/>
        <v>0</v>
      </c>
      <c r="O130" s="270">
        <f t="shared" si="33"/>
        <v>0</v>
      </c>
      <c r="P130" s="271">
        <f t="shared" si="34"/>
        <v>0</v>
      </c>
    </row>
    <row r="131" spans="1:16" s="60" customFormat="1" ht="21" customHeight="1">
      <c r="A131" s="67">
        <v>14</v>
      </c>
      <c r="B131" s="68" t="s">
        <v>14</v>
      </c>
      <c r="C131" s="270">
        <v>0</v>
      </c>
      <c r="D131" s="268">
        <f t="shared" si="29"/>
        <v>0</v>
      </c>
      <c r="E131" s="269"/>
      <c r="F131" s="269">
        <v>0</v>
      </c>
      <c r="G131" s="269">
        <v>0</v>
      </c>
      <c r="H131" s="270">
        <v>0</v>
      </c>
      <c r="I131" s="268">
        <v>0</v>
      </c>
      <c r="J131" s="268">
        <v>0</v>
      </c>
      <c r="K131" s="270">
        <f t="shared" si="28"/>
        <v>0</v>
      </c>
      <c r="L131" s="270">
        <f t="shared" si="30"/>
        <v>0</v>
      </c>
      <c r="M131" s="270">
        <f t="shared" si="31"/>
        <v>0</v>
      </c>
      <c r="N131" s="270">
        <f t="shared" si="32"/>
        <v>0</v>
      </c>
      <c r="O131" s="270">
        <f t="shared" si="33"/>
        <v>0</v>
      </c>
      <c r="P131" s="271">
        <f t="shared" si="34"/>
        <v>0</v>
      </c>
    </row>
    <row r="132" spans="1:16" ht="21" customHeight="1">
      <c r="A132" s="67">
        <v>15</v>
      </c>
      <c r="B132" s="68" t="s">
        <v>22</v>
      </c>
      <c r="C132" s="270">
        <v>0</v>
      </c>
      <c r="D132" s="268">
        <f>AVERAGE(F132:J132)</f>
        <v>0</v>
      </c>
      <c r="E132" s="269"/>
      <c r="F132" s="269">
        <v>0</v>
      </c>
      <c r="G132" s="269">
        <v>0</v>
      </c>
      <c r="H132" s="270">
        <v>0</v>
      </c>
      <c r="I132" s="268">
        <v>0</v>
      </c>
      <c r="J132" s="268">
        <v>0</v>
      </c>
      <c r="K132" s="270">
        <f t="shared" si="28"/>
        <v>0</v>
      </c>
      <c r="L132" s="270">
        <f t="shared" si="30"/>
        <v>0</v>
      </c>
      <c r="M132" s="270">
        <f t="shared" si="31"/>
        <v>0</v>
      </c>
      <c r="N132" s="270">
        <f t="shared" si="32"/>
        <v>0</v>
      </c>
      <c r="O132" s="270">
        <f t="shared" si="33"/>
        <v>0</v>
      </c>
      <c r="P132" s="271">
        <f t="shared" si="34"/>
        <v>0</v>
      </c>
    </row>
    <row r="133" spans="1:16" ht="21" customHeight="1">
      <c r="A133" s="67">
        <v>16</v>
      </c>
      <c r="B133" s="68" t="s">
        <v>23</v>
      </c>
      <c r="C133" s="270">
        <v>0</v>
      </c>
      <c r="D133" s="268">
        <f t="shared" si="29"/>
        <v>0</v>
      </c>
      <c r="E133" s="269"/>
      <c r="F133" s="269">
        <v>0</v>
      </c>
      <c r="G133" s="269">
        <v>0</v>
      </c>
      <c r="H133" s="270">
        <v>0</v>
      </c>
      <c r="I133" s="268">
        <v>0</v>
      </c>
      <c r="J133" s="268">
        <v>0</v>
      </c>
      <c r="K133" s="270">
        <f t="shared" si="28"/>
        <v>0</v>
      </c>
      <c r="L133" s="270">
        <f t="shared" si="30"/>
        <v>0</v>
      </c>
      <c r="M133" s="270">
        <f t="shared" si="31"/>
        <v>0</v>
      </c>
      <c r="N133" s="270">
        <f t="shared" si="32"/>
        <v>0</v>
      </c>
      <c r="O133" s="270">
        <f t="shared" si="33"/>
        <v>0</v>
      </c>
      <c r="P133" s="271">
        <f t="shared" si="34"/>
        <v>0</v>
      </c>
    </row>
    <row r="134" spans="1:16" ht="21" customHeight="1">
      <c r="A134" s="67">
        <v>17</v>
      </c>
      <c r="B134" s="68" t="s">
        <v>25</v>
      </c>
      <c r="C134" s="270">
        <v>0</v>
      </c>
      <c r="D134" s="268">
        <f t="shared" si="29"/>
        <v>0</v>
      </c>
      <c r="E134" s="269"/>
      <c r="F134" s="269">
        <v>0</v>
      </c>
      <c r="G134" s="269">
        <v>0</v>
      </c>
      <c r="H134" s="270">
        <v>0</v>
      </c>
      <c r="I134" s="268">
        <v>0</v>
      </c>
      <c r="J134" s="268">
        <v>0</v>
      </c>
      <c r="K134" s="270">
        <f t="shared" si="28"/>
        <v>0</v>
      </c>
      <c r="L134" s="270">
        <f t="shared" si="30"/>
        <v>0</v>
      </c>
      <c r="M134" s="270">
        <f t="shared" si="31"/>
        <v>0</v>
      </c>
      <c r="N134" s="270">
        <f t="shared" si="32"/>
        <v>0</v>
      </c>
      <c r="O134" s="270">
        <f t="shared" si="33"/>
        <v>0</v>
      </c>
      <c r="P134" s="271">
        <f t="shared" si="34"/>
        <v>0</v>
      </c>
    </row>
    <row r="135" spans="1:16" s="60" customFormat="1" ht="21" customHeight="1">
      <c r="A135" s="67">
        <v>18</v>
      </c>
      <c r="B135" s="68" t="s">
        <v>24</v>
      </c>
      <c r="C135" s="270">
        <v>0</v>
      </c>
      <c r="D135" s="268">
        <f t="shared" si="29"/>
        <v>0</v>
      </c>
      <c r="E135" s="269"/>
      <c r="F135" s="269">
        <v>0</v>
      </c>
      <c r="G135" s="269">
        <v>0</v>
      </c>
      <c r="H135" s="270">
        <v>0</v>
      </c>
      <c r="I135" s="268">
        <v>0</v>
      </c>
      <c r="J135" s="268">
        <v>0</v>
      </c>
      <c r="K135" s="270">
        <f t="shared" si="28"/>
        <v>0</v>
      </c>
      <c r="L135" s="270">
        <f t="shared" si="30"/>
        <v>0</v>
      </c>
      <c r="M135" s="270">
        <f t="shared" si="31"/>
        <v>0</v>
      </c>
      <c r="N135" s="270">
        <f t="shared" si="32"/>
        <v>0</v>
      </c>
      <c r="O135" s="270">
        <f t="shared" si="33"/>
        <v>0</v>
      </c>
      <c r="P135" s="271">
        <f t="shared" si="34"/>
        <v>0</v>
      </c>
    </row>
    <row r="136" spans="1:16" s="60" customFormat="1" ht="21" customHeight="1">
      <c r="A136" s="67">
        <v>19</v>
      </c>
      <c r="B136" s="69" t="s">
        <v>19</v>
      </c>
      <c r="C136" s="270">
        <v>0.00108</v>
      </c>
      <c r="D136" s="268">
        <f t="shared" si="29"/>
        <v>1.9610379999999998</v>
      </c>
      <c r="E136" s="269">
        <v>2.00148</v>
      </c>
      <c r="F136" s="269">
        <v>1.78084</v>
      </c>
      <c r="G136" s="269">
        <v>1.76845</v>
      </c>
      <c r="H136" s="270">
        <v>2.25285</v>
      </c>
      <c r="I136" s="268">
        <v>1.99905</v>
      </c>
      <c r="J136" s="268">
        <v>2.004</v>
      </c>
      <c r="K136" s="270">
        <f t="shared" si="28"/>
        <v>0.04044199999999991</v>
      </c>
      <c r="L136" s="270">
        <f t="shared" si="30"/>
        <v>0.22063999999999995</v>
      </c>
      <c r="M136" s="270">
        <f t="shared" si="31"/>
        <v>0.23302999999999985</v>
      </c>
      <c r="N136" s="270">
        <f t="shared" si="32"/>
        <v>-0.2513700000000001</v>
      </c>
      <c r="O136" s="270">
        <f t="shared" si="33"/>
        <v>0.002429999999999932</v>
      </c>
      <c r="P136" s="271">
        <f t="shared" si="34"/>
        <v>-0.0025200000000000777</v>
      </c>
    </row>
    <row r="137" spans="1:16" s="60" customFormat="1" ht="21" customHeight="1">
      <c r="A137" s="67">
        <v>20</v>
      </c>
      <c r="B137" s="69" t="s">
        <v>6</v>
      </c>
      <c r="C137" s="270">
        <v>0</v>
      </c>
      <c r="D137" s="268">
        <f t="shared" si="29"/>
        <v>0</v>
      </c>
      <c r="E137" s="269"/>
      <c r="F137" s="269">
        <v>0</v>
      </c>
      <c r="G137" s="269">
        <v>0</v>
      </c>
      <c r="H137" s="270">
        <v>0</v>
      </c>
      <c r="I137" s="268">
        <v>0</v>
      </c>
      <c r="J137" s="268">
        <v>0</v>
      </c>
      <c r="K137" s="270">
        <f t="shared" si="28"/>
        <v>0</v>
      </c>
      <c r="L137" s="270">
        <f t="shared" si="30"/>
        <v>0</v>
      </c>
      <c r="M137" s="270">
        <f t="shared" si="31"/>
        <v>0</v>
      </c>
      <c r="N137" s="270">
        <f t="shared" si="32"/>
        <v>0</v>
      </c>
      <c r="O137" s="270">
        <f t="shared" si="33"/>
        <v>0</v>
      </c>
      <c r="P137" s="271">
        <f t="shared" si="34"/>
        <v>0</v>
      </c>
    </row>
    <row r="138" spans="1:16" s="60" customFormat="1" ht="21" customHeight="1">
      <c r="A138" s="67">
        <v>21</v>
      </c>
      <c r="B138" s="69" t="s">
        <v>10</v>
      </c>
      <c r="C138" s="270">
        <v>0</v>
      </c>
      <c r="D138" s="268">
        <f t="shared" si="29"/>
        <v>0</v>
      </c>
      <c r="E138" s="269"/>
      <c r="F138" s="269">
        <v>0</v>
      </c>
      <c r="G138" s="269">
        <v>0</v>
      </c>
      <c r="H138" s="270">
        <v>0</v>
      </c>
      <c r="I138" s="268">
        <v>0</v>
      </c>
      <c r="J138" s="268">
        <v>0</v>
      </c>
      <c r="K138" s="270">
        <f t="shared" si="28"/>
        <v>0</v>
      </c>
      <c r="L138" s="270">
        <f t="shared" si="30"/>
        <v>0</v>
      </c>
      <c r="M138" s="270">
        <f t="shared" si="31"/>
        <v>0</v>
      </c>
      <c r="N138" s="270">
        <f t="shared" si="32"/>
        <v>0</v>
      </c>
      <c r="O138" s="270">
        <f t="shared" si="33"/>
        <v>0</v>
      </c>
      <c r="P138" s="271">
        <f t="shared" si="34"/>
        <v>0</v>
      </c>
    </row>
    <row r="139" spans="1:16" ht="21" customHeight="1">
      <c r="A139" s="67">
        <v>22</v>
      </c>
      <c r="B139" s="69" t="s">
        <v>27</v>
      </c>
      <c r="C139" s="270">
        <v>0</v>
      </c>
      <c r="D139" s="268">
        <f t="shared" si="29"/>
        <v>0</v>
      </c>
      <c r="E139" s="269"/>
      <c r="F139" s="269">
        <v>0</v>
      </c>
      <c r="G139" s="269">
        <v>0</v>
      </c>
      <c r="H139" s="270">
        <v>0</v>
      </c>
      <c r="I139" s="268">
        <v>0</v>
      </c>
      <c r="J139" s="268">
        <v>0</v>
      </c>
      <c r="K139" s="270">
        <f t="shared" si="28"/>
        <v>0</v>
      </c>
      <c r="L139" s="270">
        <f t="shared" si="30"/>
        <v>0</v>
      </c>
      <c r="M139" s="270">
        <f t="shared" si="31"/>
        <v>0</v>
      </c>
      <c r="N139" s="270">
        <f t="shared" si="32"/>
        <v>0</v>
      </c>
      <c r="O139" s="270">
        <f t="shared" si="33"/>
        <v>0</v>
      </c>
      <c r="P139" s="271">
        <f t="shared" si="34"/>
        <v>0</v>
      </c>
    </row>
    <row r="140" spans="1:16" s="60" customFormat="1" ht="21" customHeight="1">
      <c r="A140" s="67">
        <v>23</v>
      </c>
      <c r="B140" s="69" t="s">
        <v>26</v>
      </c>
      <c r="C140" s="270">
        <v>0.62072</v>
      </c>
      <c r="D140" s="268">
        <f t="shared" si="29"/>
        <v>0.6854</v>
      </c>
      <c r="E140" s="269">
        <v>0.697</v>
      </c>
      <c r="F140" s="269">
        <v>0.651</v>
      </c>
      <c r="G140" s="269">
        <v>0.716</v>
      </c>
      <c r="H140" s="270">
        <v>0.754</v>
      </c>
      <c r="I140" s="268">
        <v>0.749</v>
      </c>
      <c r="J140" s="268">
        <v>0.557</v>
      </c>
      <c r="K140" s="270">
        <f t="shared" si="28"/>
        <v>0.011599999999999944</v>
      </c>
      <c r="L140" s="270">
        <f t="shared" si="30"/>
        <v>0.04599999999999993</v>
      </c>
      <c r="M140" s="270">
        <f t="shared" si="31"/>
        <v>-0.019000000000000017</v>
      </c>
      <c r="N140" s="270">
        <f t="shared" si="32"/>
        <v>-0.05700000000000005</v>
      </c>
      <c r="O140" s="270">
        <f t="shared" si="33"/>
        <v>-0.052000000000000046</v>
      </c>
      <c r="P140" s="271">
        <f t="shared" si="34"/>
        <v>0.1399999999999999</v>
      </c>
    </row>
    <row r="141" spans="1:16" s="60" customFormat="1" ht="21" customHeight="1">
      <c r="A141" s="67">
        <v>24</v>
      </c>
      <c r="B141" s="69" t="s">
        <v>54</v>
      </c>
      <c r="C141" s="268">
        <v>0.01</v>
      </c>
      <c r="D141" s="268">
        <f t="shared" si="29"/>
        <v>0.006672</v>
      </c>
      <c r="E141" s="269">
        <v>0.004672</v>
      </c>
      <c r="F141" s="269">
        <v>0.006112</v>
      </c>
      <c r="G141" s="269">
        <v>0.0044</v>
      </c>
      <c r="H141" s="270">
        <v>0.002848</v>
      </c>
      <c r="I141" s="268">
        <v>0.01</v>
      </c>
      <c r="J141" s="268">
        <v>0.01</v>
      </c>
      <c r="K141" s="270">
        <f t="shared" si="28"/>
        <v>-0.0020000000000000005</v>
      </c>
      <c r="L141" s="270">
        <f t="shared" si="30"/>
        <v>-0.0014400000000000003</v>
      </c>
      <c r="M141" s="270">
        <f t="shared" si="31"/>
        <v>0.00027199999999999967</v>
      </c>
      <c r="N141" s="270">
        <f t="shared" si="32"/>
        <v>0.001824</v>
      </c>
      <c r="O141" s="270">
        <f t="shared" si="33"/>
        <v>-0.005328</v>
      </c>
      <c r="P141" s="271">
        <f t="shared" si="34"/>
        <v>-0.005328</v>
      </c>
    </row>
    <row r="142" spans="1:16" ht="21" customHeight="1">
      <c r="A142" s="67">
        <v>25</v>
      </c>
      <c r="B142" s="69" t="s">
        <v>28</v>
      </c>
      <c r="C142" s="270">
        <v>0</v>
      </c>
      <c r="D142" s="268">
        <f>AVERAGE(F142:J142)</f>
        <v>0</v>
      </c>
      <c r="E142" s="269"/>
      <c r="F142" s="269">
        <v>0</v>
      </c>
      <c r="G142" s="269">
        <v>0</v>
      </c>
      <c r="H142" s="270">
        <v>0</v>
      </c>
      <c r="I142" s="268">
        <v>0</v>
      </c>
      <c r="J142" s="268">
        <v>0</v>
      </c>
      <c r="K142" s="270">
        <f t="shared" si="28"/>
        <v>0</v>
      </c>
      <c r="L142" s="270">
        <f t="shared" si="30"/>
        <v>0</v>
      </c>
      <c r="M142" s="270">
        <f t="shared" si="31"/>
        <v>0</v>
      </c>
      <c r="N142" s="270">
        <f t="shared" si="32"/>
        <v>0</v>
      </c>
      <c r="O142" s="270">
        <f t="shared" si="33"/>
        <v>0</v>
      </c>
      <c r="P142" s="271">
        <f t="shared" si="34"/>
        <v>0</v>
      </c>
    </row>
    <row r="143" spans="1:16" s="60" customFormat="1" ht="21" customHeight="1">
      <c r="A143" s="67">
        <v>26</v>
      </c>
      <c r="B143" s="69" t="s">
        <v>15</v>
      </c>
      <c r="C143" s="270">
        <v>0</v>
      </c>
      <c r="D143" s="268">
        <f t="shared" si="29"/>
        <v>0</v>
      </c>
      <c r="E143" s="269"/>
      <c r="F143" s="269">
        <v>0</v>
      </c>
      <c r="G143" s="269">
        <v>0</v>
      </c>
      <c r="H143" s="270">
        <v>0</v>
      </c>
      <c r="I143" s="268">
        <v>0</v>
      </c>
      <c r="J143" s="268">
        <v>0</v>
      </c>
      <c r="K143" s="270">
        <f t="shared" si="28"/>
        <v>0</v>
      </c>
      <c r="L143" s="270">
        <f t="shared" si="30"/>
        <v>0</v>
      </c>
      <c r="M143" s="270">
        <f t="shared" si="31"/>
        <v>0</v>
      </c>
      <c r="N143" s="270">
        <f t="shared" si="32"/>
        <v>0</v>
      </c>
      <c r="O143" s="270">
        <f t="shared" si="33"/>
        <v>0</v>
      </c>
      <c r="P143" s="271">
        <f t="shared" si="34"/>
        <v>0</v>
      </c>
    </row>
    <row r="144" spans="1:16" ht="21" customHeight="1">
      <c r="A144" s="67">
        <v>27</v>
      </c>
      <c r="B144" s="69" t="s">
        <v>16</v>
      </c>
      <c r="C144" s="270">
        <v>0</v>
      </c>
      <c r="D144" s="268">
        <f t="shared" si="29"/>
        <v>0</v>
      </c>
      <c r="E144" s="269"/>
      <c r="F144" s="269">
        <v>0</v>
      </c>
      <c r="G144" s="269">
        <v>0</v>
      </c>
      <c r="H144" s="270">
        <v>0</v>
      </c>
      <c r="I144" s="268">
        <v>0</v>
      </c>
      <c r="J144" s="268">
        <v>0</v>
      </c>
      <c r="K144" s="270">
        <f t="shared" si="28"/>
        <v>0</v>
      </c>
      <c r="L144" s="270">
        <f t="shared" si="30"/>
        <v>0</v>
      </c>
      <c r="M144" s="270">
        <f t="shared" si="31"/>
        <v>0</v>
      </c>
      <c r="N144" s="270">
        <f t="shared" si="32"/>
        <v>0</v>
      </c>
      <c r="O144" s="270">
        <f t="shared" si="33"/>
        <v>0</v>
      </c>
      <c r="P144" s="271">
        <f t="shared" si="34"/>
        <v>0</v>
      </c>
    </row>
    <row r="145" spans="1:16" s="60" customFormat="1" ht="21" customHeight="1">
      <c r="A145" s="78">
        <v>28</v>
      </c>
      <c r="B145" s="69" t="s">
        <v>7</v>
      </c>
      <c r="C145" s="270">
        <v>0.01808</v>
      </c>
      <c r="D145" s="268">
        <f>AVERAGE(F145:J145)</f>
        <v>0.0144</v>
      </c>
      <c r="E145" s="269">
        <v>0.028</v>
      </c>
      <c r="F145" s="269">
        <v>0.011</v>
      </c>
      <c r="G145" s="269">
        <v>0.011</v>
      </c>
      <c r="H145" s="270">
        <v>0.018</v>
      </c>
      <c r="I145" s="268">
        <v>0.02</v>
      </c>
      <c r="J145" s="268">
        <v>0.012</v>
      </c>
      <c r="K145" s="270">
        <f t="shared" si="28"/>
        <v>0.013600000000000001</v>
      </c>
      <c r="L145" s="270">
        <f t="shared" si="30"/>
        <v>0.017</v>
      </c>
      <c r="M145" s="270">
        <f t="shared" si="31"/>
        <v>0.017</v>
      </c>
      <c r="N145" s="270">
        <f t="shared" si="32"/>
        <v>0.010000000000000002</v>
      </c>
      <c r="O145" s="270">
        <f t="shared" si="33"/>
        <v>0.008</v>
      </c>
      <c r="P145" s="271">
        <f t="shared" si="34"/>
        <v>0.016</v>
      </c>
    </row>
    <row r="146" spans="1:16" ht="21" customHeight="1" thickBot="1">
      <c r="A146" s="149"/>
      <c r="B146" s="150" t="s">
        <v>0</v>
      </c>
      <c r="C146" s="272">
        <f>SUM(C118:C145)</f>
        <v>1.9847199999999998</v>
      </c>
      <c r="D146" s="273">
        <f>SUM(D118:D145)</f>
        <v>4.4910499999999995</v>
      </c>
      <c r="E146" s="311">
        <f aca="true" t="shared" si="35" ref="E146:J146">SUM(E118:E145)</f>
        <v>4.074852</v>
      </c>
      <c r="F146" s="274">
        <f t="shared" si="35"/>
        <v>3.7259520000000004</v>
      </c>
      <c r="G146" s="274">
        <f t="shared" si="35"/>
        <v>3.88505</v>
      </c>
      <c r="H146" s="274">
        <f t="shared" si="35"/>
        <v>5.175498</v>
      </c>
      <c r="I146" s="274">
        <f t="shared" si="35"/>
        <v>5.426749999999999</v>
      </c>
      <c r="J146" s="274">
        <f t="shared" si="35"/>
        <v>4.241999999999999</v>
      </c>
      <c r="K146" s="272">
        <f>(L146+M146+N146+O146+P146)/5</f>
        <v>-0.4161979999999999</v>
      </c>
      <c r="L146" s="272">
        <f t="shared" si="30"/>
        <v>0.34889999999999954</v>
      </c>
      <c r="M146" s="272">
        <f t="shared" si="31"/>
        <v>0.1898019999999998</v>
      </c>
      <c r="N146" s="272">
        <f t="shared" si="32"/>
        <v>-1.1006460000000002</v>
      </c>
      <c r="O146" s="272">
        <f t="shared" si="33"/>
        <v>-1.3518979999999994</v>
      </c>
      <c r="P146" s="275">
        <f t="shared" si="34"/>
        <v>-0.16714799999999919</v>
      </c>
    </row>
    <row r="147" spans="2:16" ht="21" customHeight="1">
      <c r="B147" s="22" t="s">
        <v>75</v>
      </c>
      <c r="C147" s="22"/>
      <c r="D147" s="22"/>
      <c r="E147" s="306"/>
      <c r="F147" s="312"/>
      <c r="G147" s="129"/>
      <c r="H147" s="129"/>
      <c r="I147" s="129"/>
      <c r="J147" s="129"/>
      <c r="K147" s="30"/>
      <c r="L147" s="30"/>
      <c r="M147" s="30"/>
      <c r="N147" s="30"/>
      <c r="O147" s="30"/>
      <c r="P147" s="30"/>
    </row>
    <row r="148" spans="1:16" ht="21" customHeight="1" thickBot="1">
      <c r="A148" s="19"/>
      <c r="B148" s="141" t="s">
        <v>46</v>
      </c>
      <c r="C148" s="19"/>
      <c r="O148" s="166" t="s">
        <v>53</v>
      </c>
      <c r="P148" s="166"/>
    </row>
    <row r="149" spans="1:16" ht="21" customHeight="1" thickBot="1">
      <c r="A149" s="188" t="s">
        <v>29</v>
      </c>
      <c r="B149" s="191" t="s">
        <v>18</v>
      </c>
      <c r="C149" s="194" t="s">
        <v>17</v>
      </c>
      <c r="D149" s="210" t="s">
        <v>38</v>
      </c>
      <c r="E149" s="211"/>
      <c r="F149" s="211"/>
      <c r="G149" s="211"/>
      <c r="H149" s="211"/>
      <c r="I149" s="211"/>
      <c r="J149" s="211"/>
      <c r="K149" s="186" t="s">
        <v>39</v>
      </c>
      <c r="L149" s="186"/>
      <c r="M149" s="186"/>
      <c r="N149" s="186"/>
      <c r="O149" s="186"/>
      <c r="P149" s="187"/>
    </row>
    <row r="150" spans="1:16" ht="21" customHeight="1">
      <c r="A150" s="189"/>
      <c r="B150" s="192"/>
      <c r="C150" s="195"/>
      <c r="D150" s="206" t="s">
        <v>73</v>
      </c>
      <c r="E150" s="313" t="s">
        <v>70</v>
      </c>
      <c r="F150" s="198" t="s">
        <v>66</v>
      </c>
      <c r="G150" s="198" t="s">
        <v>65</v>
      </c>
      <c r="H150" s="200" t="s">
        <v>62</v>
      </c>
      <c r="I150" s="200" t="s">
        <v>61</v>
      </c>
      <c r="J150" s="200" t="s">
        <v>59</v>
      </c>
      <c r="K150" s="208" t="s">
        <v>73</v>
      </c>
      <c r="L150" s="183" t="s">
        <v>66</v>
      </c>
      <c r="M150" s="183" t="s">
        <v>65</v>
      </c>
      <c r="N150" s="185" t="s">
        <v>62</v>
      </c>
      <c r="O150" s="185" t="s">
        <v>61</v>
      </c>
      <c r="P150" s="197" t="s">
        <v>59</v>
      </c>
    </row>
    <row r="151" spans="1:16" ht="21" customHeight="1">
      <c r="A151" s="189"/>
      <c r="B151" s="192"/>
      <c r="C151" s="195"/>
      <c r="D151" s="207"/>
      <c r="E151" s="314"/>
      <c r="F151" s="199"/>
      <c r="G151" s="199"/>
      <c r="H151" s="200"/>
      <c r="I151" s="200"/>
      <c r="J151" s="200"/>
      <c r="K151" s="209"/>
      <c r="L151" s="184"/>
      <c r="M151" s="184"/>
      <c r="N151" s="185"/>
      <c r="O151" s="185"/>
      <c r="P151" s="197"/>
    </row>
    <row r="152" spans="1:16" ht="21" customHeight="1" thickBot="1">
      <c r="A152" s="190"/>
      <c r="B152" s="193"/>
      <c r="C152" s="196"/>
      <c r="D152" s="207"/>
      <c r="E152" s="314"/>
      <c r="F152" s="199"/>
      <c r="G152" s="199"/>
      <c r="H152" s="200"/>
      <c r="I152" s="200"/>
      <c r="J152" s="200"/>
      <c r="K152" s="209"/>
      <c r="L152" s="184"/>
      <c r="M152" s="184"/>
      <c r="N152" s="185"/>
      <c r="O152" s="185"/>
      <c r="P152" s="197"/>
    </row>
    <row r="153" spans="1:16" ht="21" customHeight="1" thickBot="1">
      <c r="A153" s="26">
        <v>1</v>
      </c>
      <c r="B153" s="27">
        <v>2</v>
      </c>
      <c r="C153" s="25">
        <v>3</v>
      </c>
      <c r="D153" s="137">
        <v>4</v>
      </c>
      <c r="E153" s="120">
        <v>5</v>
      </c>
      <c r="F153" s="315">
        <v>6</v>
      </c>
      <c r="G153" s="120">
        <v>7</v>
      </c>
      <c r="H153" s="120">
        <v>8</v>
      </c>
      <c r="I153" s="120">
        <v>9</v>
      </c>
      <c r="J153" s="120">
        <v>10</v>
      </c>
      <c r="K153" s="27">
        <v>11</v>
      </c>
      <c r="L153" s="27">
        <v>12</v>
      </c>
      <c r="M153" s="27">
        <v>13</v>
      </c>
      <c r="N153" s="27">
        <v>14</v>
      </c>
      <c r="O153" s="28">
        <v>15</v>
      </c>
      <c r="P153" s="29">
        <v>16</v>
      </c>
    </row>
    <row r="154" spans="1:16" s="60" customFormat="1" ht="21" customHeight="1">
      <c r="A154" s="67">
        <v>1</v>
      </c>
      <c r="B154" s="68" t="s">
        <v>55</v>
      </c>
      <c r="C154" s="280">
        <v>3.484</v>
      </c>
      <c r="D154" s="281">
        <f>AVERAGE(F154:J154)</f>
        <v>3.102</v>
      </c>
      <c r="E154" s="316">
        <v>2.55</v>
      </c>
      <c r="F154" s="269">
        <v>3.43</v>
      </c>
      <c r="G154" s="269">
        <v>3.37</v>
      </c>
      <c r="H154" s="270">
        <v>2.76</v>
      </c>
      <c r="I154" s="282">
        <v>2.61</v>
      </c>
      <c r="J154" s="282">
        <v>3.34</v>
      </c>
      <c r="K154" s="283">
        <f aca="true" t="shared" si="36" ref="K154:K182">AVERAGE(L154:P154)</f>
        <v>-0.5520000000000002</v>
      </c>
      <c r="L154" s="284">
        <f>E154-F154</f>
        <v>-0.8800000000000003</v>
      </c>
      <c r="M154" s="285">
        <f>E154-G154</f>
        <v>-0.8200000000000003</v>
      </c>
      <c r="N154" s="285">
        <f>E154-H154</f>
        <v>-0.20999999999999996</v>
      </c>
      <c r="O154" s="285">
        <f>E154-I154</f>
        <v>-0.06000000000000005</v>
      </c>
      <c r="P154" s="286">
        <f>E154-J154</f>
        <v>-0.79</v>
      </c>
    </row>
    <row r="155" spans="1:16" s="60" customFormat="1" ht="21" customHeight="1">
      <c r="A155" s="67">
        <v>2</v>
      </c>
      <c r="B155" s="68" t="s">
        <v>20</v>
      </c>
      <c r="C155" s="287">
        <v>0.0115</v>
      </c>
      <c r="D155" s="281">
        <f aca="true" t="shared" si="37" ref="D155:D182">AVERAGE(F155:J155)</f>
        <v>0.00844</v>
      </c>
      <c r="E155" s="316"/>
      <c r="F155" s="269">
        <v>0.0129</v>
      </c>
      <c r="G155" s="269">
        <v>0.0143</v>
      </c>
      <c r="H155" s="270">
        <v>0.015</v>
      </c>
      <c r="I155" s="282">
        <v>0</v>
      </c>
      <c r="J155" s="282">
        <v>0</v>
      </c>
      <c r="K155" s="283">
        <f t="shared" si="36"/>
        <v>-0.00844</v>
      </c>
      <c r="L155" s="284">
        <f aca="true" t="shared" si="38" ref="L155:L183">E155-F155</f>
        <v>-0.0129</v>
      </c>
      <c r="M155" s="285">
        <f aca="true" t="shared" si="39" ref="M155:M183">E155-G155</f>
        <v>-0.0143</v>
      </c>
      <c r="N155" s="285">
        <f aca="true" t="shared" si="40" ref="N155:N183">E155-H155</f>
        <v>-0.015</v>
      </c>
      <c r="O155" s="285">
        <f aca="true" t="shared" si="41" ref="O155:O183">E155-I155</f>
        <v>0</v>
      </c>
      <c r="P155" s="271">
        <f aca="true" t="shared" si="42" ref="P155:P183">E155-J155</f>
        <v>0</v>
      </c>
    </row>
    <row r="156" spans="1:16" s="60" customFormat="1" ht="21" customHeight="1">
      <c r="A156" s="67">
        <v>3</v>
      </c>
      <c r="B156" s="68" t="s">
        <v>1</v>
      </c>
      <c r="C156" s="288">
        <v>0.58607</v>
      </c>
      <c r="D156" s="281">
        <f t="shared" si="37"/>
        <v>0</v>
      </c>
      <c r="E156" s="316"/>
      <c r="F156" s="269">
        <v>0</v>
      </c>
      <c r="G156" s="269">
        <v>0</v>
      </c>
      <c r="H156" s="270">
        <v>0</v>
      </c>
      <c r="I156" s="282">
        <v>0</v>
      </c>
      <c r="J156" s="282">
        <v>0</v>
      </c>
      <c r="K156" s="283">
        <f t="shared" si="36"/>
        <v>0</v>
      </c>
      <c r="L156" s="284">
        <f t="shared" si="38"/>
        <v>0</v>
      </c>
      <c r="M156" s="285">
        <f t="shared" si="39"/>
        <v>0</v>
      </c>
      <c r="N156" s="285">
        <f t="shared" si="40"/>
        <v>0</v>
      </c>
      <c r="O156" s="285">
        <f t="shared" si="41"/>
        <v>0</v>
      </c>
      <c r="P156" s="271">
        <f t="shared" si="42"/>
        <v>0</v>
      </c>
    </row>
    <row r="157" spans="1:16" s="60" customFormat="1" ht="21" customHeight="1">
      <c r="A157" s="67">
        <v>4</v>
      </c>
      <c r="B157" s="68" t="s">
        <v>8</v>
      </c>
      <c r="C157" s="288">
        <v>0</v>
      </c>
      <c r="D157" s="281">
        <f t="shared" si="37"/>
        <v>0</v>
      </c>
      <c r="E157" s="316">
        <v>0.03</v>
      </c>
      <c r="F157" s="269">
        <v>0</v>
      </c>
      <c r="G157" s="269">
        <v>0</v>
      </c>
      <c r="H157" s="270">
        <v>0</v>
      </c>
      <c r="I157" s="282">
        <v>0</v>
      </c>
      <c r="J157" s="282">
        <v>0</v>
      </c>
      <c r="K157" s="283">
        <f t="shared" si="36"/>
        <v>0.03</v>
      </c>
      <c r="L157" s="284">
        <f t="shared" si="38"/>
        <v>0.03</v>
      </c>
      <c r="M157" s="285">
        <f t="shared" si="39"/>
        <v>0.03</v>
      </c>
      <c r="N157" s="285">
        <f t="shared" si="40"/>
        <v>0.03</v>
      </c>
      <c r="O157" s="285">
        <f t="shared" si="41"/>
        <v>0.03</v>
      </c>
      <c r="P157" s="271">
        <f t="shared" si="42"/>
        <v>0.03</v>
      </c>
    </row>
    <row r="158" spans="1:16" s="60" customFormat="1" ht="21" customHeight="1">
      <c r="A158" s="67">
        <v>5</v>
      </c>
      <c r="B158" s="69" t="s">
        <v>9</v>
      </c>
      <c r="C158" s="288">
        <v>0.04538</v>
      </c>
      <c r="D158" s="281">
        <f t="shared" si="37"/>
        <v>0.10744000000000001</v>
      </c>
      <c r="E158" s="316">
        <v>0.1408</v>
      </c>
      <c r="F158" s="269">
        <v>0.0882</v>
      </c>
      <c r="G158" s="269">
        <v>0.1286</v>
      </c>
      <c r="H158" s="270">
        <v>0.1048</v>
      </c>
      <c r="I158" s="282">
        <v>0.1226</v>
      </c>
      <c r="J158" s="282">
        <v>0.093</v>
      </c>
      <c r="K158" s="283">
        <f t="shared" si="36"/>
        <v>0.033360000000000015</v>
      </c>
      <c r="L158" s="284">
        <f t="shared" si="38"/>
        <v>0.05260000000000001</v>
      </c>
      <c r="M158" s="285">
        <f t="shared" si="39"/>
        <v>0.012200000000000016</v>
      </c>
      <c r="N158" s="285">
        <f t="shared" si="40"/>
        <v>0.036000000000000004</v>
      </c>
      <c r="O158" s="285">
        <f t="shared" si="41"/>
        <v>0.018200000000000008</v>
      </c>
      <c r="P158" s="271">
        <f t="shared" si="42"/>
        <v>0.04780000000000001</v>
      </c>
    </row>
    <row r="159" spans="1:16" s="60" customFormat="1" ht="21" customHeight="1">
      <c r="A159" s="67">
        <v>6</v>
      </c>
      <c r="B159" s="69" t="s">
        <v>11</v>
      </c>
      <c r="C159" s="288">
        <v>0.09542</v>
      </c>
      <c r="D159" s="281">
        <f t="shared" si="37"/>
        <v>0</v>
      </c>
      <c r="E159" s="316"/>
      <c r="F159" s="269">
        <v>0</v>
      </c>
      <c r="G159" s="269">
        <v>0</v>
      </c>
      <c r="H159" s="270">
        <v>0</v>
      </c>
      <c r="I159" s="282">
        <v>0</v>
      </c>
      <c r="J159" s="282">
        <v>0</v>
      </c>
      <c r="K159" s="283">
        <f t="shared" si="36"/>
        <v>0</v>
      </c>
      <c r="L159" s="284">
        <f t="shared" si="38"/>
        <v>0</v>
      </c>
      <c r="M159" s="285">
        <f t="shared" si="39"/>
        <v>0</v>
      </c>
      <c r="N159" s="285">
        <f t="shared" si="40"/>
        <v>0</v>
      </c>
      <c r="O159" s="285">
        <f t="shared" si="41"/>
        <v>0</v>
      </c>
      <c r="P159" s="271">
        <f t="shared" si="42"/>
        <v>0</v>
      </c>
    </row>
    <row r="160" spans="1:16" s="60" customFormat="1" ht="21" customHeight="1">
      <c r="A160" s="67">
        <v>7</v>
      </c>
      <c r="B160" s="69" t="s">
        <v>2</v>
      </c>
      <c r="C160" s="288">
        <v>0</v>
      </c>
      <c r="D160" s="281">
        <f t="shared" si="37"/>
        <v>0</v>
      </c>
      <c r="E160" s="316"/>
      <c r="F160" s="269">
        <v>0</v>
      </c>
      <c r="G160" s="269">
        <v>0</v>
      </c>
      <c r="H160" s="270">
        <v>0</v>
      </c>
      <c r="I160" s="282">
        <v>0</v>
      </c>
      <c r="J160" s="282">
        <v>0</v>
      </c>
      <c r="K160" s="283">
        <f t="shared" si="36"/>
        <v>0</v>
      </c>
      <c r="L160" s="284">
        <f t="shared" si="38"/>
        <v>0</v>
      </c>
      <c r="M160" s="285">
        <f t="shared" si="39"/>
        <v>0</v>
      </c>
      <c r="N160" s="285">
        <f t="shared" si="40"/>
        <v>0</v>
      </c>
      <c r="O160" s="285">
        <f t="shared" si="41"/>
        <v>0</v>
      </c>
      <c r="P160" s="271">
        <f t="shared" si="42"/>
        <v>0</v>
      </c>
    </row>
    <row r="161" spans="1:16" s="60" customFormat="1" ht="21" customHeight="1">
      <c r="A161" s="70">
        <v>8</v>
      </c>
      <c r="B161" s="71" t="s">
        <v>3</v>
      </c>
      <c r="C161" s="288">
        <v>0</v>
      </c>
      <c r="D161" s="281">
        <f t="shared" si="37"/>
        <v>0</v>
      </c>
      <c r="E161" s="316"/>
      <c r="F161" s="269">
        <v>0</v>
      </c>
      <c r="G161" s="269">
        <v>0</v>
      </c>
      <c r="H161" s="270">
        <v>0</v>
      </c>
      <c r="I161" s="282">
        <v>0</v>
      </c>
      <c r="J161" s="282">
        <v>0</v>
      </c>
      <c r="K161" s="283">
        <f t="shared" si="36"/>
        <v>0</v>
      </c>
      <c r="L161" s="284">
        <f t="shared" si="38"/>
        <v>0</v>
      </c>
      <c r="M161" s="285">
        <f t="shared" si="39"/>
        <v>0</v>
      </c>
      <c r="N161" s="285">
        <f t="shared" si="40"/>
        <v>0</v>
      </c>
      <c r="O161" s="285">
        <f t="shared" si="41"/>
        <v>0</v>
      </c>
      <c r="P161" s="271">
        <f t="shared" si="42"/>
        <v>0</v>
      </c>
    </row>
    <row r="162" spans="1:16" s="60" customFormat="1" ht="21" customHeight="1">
      <c r="A162" s="70">
        <v>9</v>
      </c>
      <c r="B162" s="71" t="s">
        <v>4</v>
      </c>
      <c r="C162" s="288">
        <v>0</v>
      </c>
      <c r="D162" s="281">
        <f t="shared" si="37"/>
        <v>5.9999999999999995E-05</v>
      </c>
      <c r="E162" s="316"/>
      <c r="F162" s="269">
        <v>0</v>
      </c>
      <c r="G162" s="269">
        <v>0</v>
      </c>
      <c r="H162" s="270">
        <v>0.0003</v>
      </c>
      <c r="I162" s="282">
        <v>0</v>
      </c>
      <c r="J162" s="282">
        <v>0</v>
      </c>
      <c r="K162" s="283">
        <f t="shared" si="36"/>
        <v>-5.9999999999999995E-05</v>
      </c>
      <c r="L162" s="284">
        <f t="shared" si="38"/>
        <v>0</v>
      </c>
      <c r="M162" s="285">
        <f t="shared" si="39"/>
        <v>0</v>
      </c>
      <c r="N162" s="285">
        <f t="shared" si="40"/>
        <v>-0.0003</v>
      </c>
      <c r="O162" s="285">
        <f t="shared" si="41"/>
        <v>0</v>
      </c>
      <c r="P162" s="271">
        <f t="shared" si="42"/>
        <v>0</v>
      </c>
    </row>
    <row r="163" spans="1:16" s="60" customFormat="1" ht="21" customHeight="1">
      <c r="A163" s="70">
        <v>10</v>
      </c>
      <c r="B163" s="72" t="s">
        <v>5</v>
      </c>
      <c r="C163" s="288">
        <v>0</v>
      </c>
      <c r="D163" s="281">
        <f t="shared" si="37"/>
        <v>0</v>
      </c>
      <c r="E163" s="316"/>
      <c r="F163" s="269">
        <v>0</v>
      </c>
      <c r="G163" s="269">
        <v>0</v>
      </c>
      <c r="H163" s="270">
        <v>0</v>
      </c>
      <c r="I163" s="282">
        <v>0</v>
      </c>
      <c r="J163" s="282">
        <v>0</v>
      </c>
      <c r="K163" s="283">
        <f t="shared" si="36"/>
        <v>0</v>
      </c>
      <c r="L163" s="284">
        <f t="shared" si="38"/>
        <v>0</v>
      </c>
      <c r="M163" s="285">
        <f t="shared" si="39"/>
        <v>0</v>
      </c>
      <c r="N163" s="285">
        <f t="shared" si="40"/>
        <v>0</v>
      </c>
      <c r="O163" s="285">
        <f t="shared" si="41"/>
        <v>0</v>
      </c>
      <c r="P163" s="271">
        <f t="shared" si="42"/>
        <v>0</v>
      </c>
    </row>
    <row r="164" spans="1:16" s="60" customFormat="1" ht="21" customHeight="1">
      <c r="A164" s="67">
        <v>11</v>
      </c>
      <c r="B164" s="68" t="s">
        <v>12</v>
      </c>
      <c r="C164" s="288">
        <v>0.04001</v>
      </c>
      <c r="D164" s="281">
        <f t="shared" si="37"/>
        <v>0.032</v>
      </c>
      <c r="E164" s="316">
        <v>0.03</v>
      </c>
      <c r="F164" s="269">
        <v>0.03</v>
      </c>
      <c r="G164" s="269">
        <v>0.03</v>
      </c>
      <c r="H164" s="270">
        <v>0.03</v>
      </c>
      <c r="I164" s="282">
        <v>0.03</v>
      </c>
      <c r="J164" s="282">
        <v>0.04</v>
      </c>
      <c r="K164" s="283">
        <f t="shared" si="36"/>
        <v>-0.0020000000000000005</v>
      </c>
      <c r="L164" s="284">
        <f t="shared" si="38"/>
        <v>0</v>
      </c>
      <c r="M164" s="285">
        <f t="shared" si="39"/>
        <v>0</v>
      </c>
      <c r="N164" s="285">
        <f t="shared" si="40"/>
        <v>0</v>
      </c>
      <c r="O164" s="285">
        <f t="shared" si="41"/>
        <v>0</v>
      </c>
      <c r="P164" s="271">
        <f t="shared" si="42"/>
        <v>-0.010000000000000002</v>
      </c>
    </row>
    <row r="165" spans="1:16" ht="21" customHeight="1">
      <c r="A165" s="67">
        <v>12</v>
      </c>
      <c r="B165" s="68" t="s">
        <v>21</v>
      </c>
      <c r="C165" s="288">
        <v>0</v>
      </c>
      <c r="D165" s="281">
        <f t="shared" si="37"/>
        <v>0</v>
      </c>
      <c r="E165" s="316"/>
      <c r="F165" s="269">
        <v>0</v>
      </c>
      <c r="G165" s="269">
        <v>0</v>
      </c>
      <c r="H165" s="270">
        <v>0</v>
      </c>
      <c r="I165" s="282">
        <v>0</v>
      </c>
      <c r="J165" s="282">
        <v>0</v>
      </c>
      <c r="K165" s="283">
        <f t="shared" si="36"/>
        <v>0</v>
      </c>
      <c r="L165" s="284">
        <f t="shared" si="38"/>
        <v>0</v>
      </c>
      <c r="M165" s="285">
        <f t="shared" si="39"/>
        <v>0</v>
      </c>
      <c r="N165" s="285">
        <f t="shared" si="40"/>
        <v>0</v>
      </c>
      <c r="O165" s="285">
        <f t="shared" si="41"/>
        <v>0</v>
      </c>
      <c r="P165" s="271">
        <f t="shared" si="42"/>
        <v>0</v>
      </c>
    </row>
    <row r="166" spans="1:16" s="60" customFormat="1" ht="21" customHeight="1">
      <c r="A166" s="67">
        <v>13</v>
      </c>
      <c r="B166" s="73" t="s">
        <v>13</v>
      </c>
      <c r="C166" s="288">
        <v>0.372</v>
      </c>
      <c r="D166" s="281">
        <f t="shared" si="37"/>
        <v>0</v>
      </c>
      <c r="E166" s="316"/>
      <c r="F166" s="269">
        <v>0</v>
      </c>
      <c r="G166" s="269">
        <v>0</v>
      </c>
      <c r="H166" s="270">
        <v>0</v>
      </c>
      <c r="I166" s="282">
        <v>0</v>
      </c>
      <c r="J166" s="282">
        <v>0</v>
      </c>
      <c r="K166" s="283">
        <f t="shared" si="36"/>
        <v>0</v>
      </c>
      <c r="L166" s="284">
        <f t="shared" si="38"/>
        <v>0</v>
      </c>
      <c r="M166" s="285">
        <f t="shared" si="39"/>
        <v>0</v>
      </c>
      <c r="N166" s="285">
        <f t="shared" si="40"/>
        <v>0</v>
      </c>
      <c r="O166" s="285">
        <f t="shared" si="41"/>
        <v>0</v>
      </c>
      <c r="P166" s="271">
        <f t="shared" si="42"/>
        <v>0</v>
      </c>
    </row>
    <row r="167" spans="1:16" s="60" customFormat="1" ht="21" customHeight="1">
      <c r="A167" s="67">
        <v>14</v>
      </c>
      <c r="B167" s="68" t="s">
        <v>14</v>
      </c>
      <c r="C167" s="288">
        <v>0</v>
      </c>
      <c r="D167" s="281">
        <f>AVERAGE(F167:J167)</f>
        <v>0</v>
      </c>
      <c r="E167" s="316"/>
      <c r="F167" s="269">
        <v>0</v>
      </c>
      <c r="G167" s="269">
        <v>0</v>
      </c>
      <c r="H167" s="270">
        <v>0</v>
      </c>
      <c r="I167" s="282">
        <v>0</v>
      </c>
      <c r="J167" s="282">
        <v>0</v>
      </c>
      <c r="K167" s="283">
        <f t="shared" si="36"/>
        <v>0</v>
      </c>
      <c r="L167" s="284">
        <f t="shared" si="38"/>
        <v>0</v>
      </c>
      <c r="M167" s="285">
        <f t="shared" si="39"/>
        <v>0</v>
      </c>
      <c r="N167" s="285">
        <f t="shared" si="40"/>
        <v>0</v>
      </c>
      <c r="O167" s="285">
        <f t="shared" si="41"/>
        <v>0</v>
      </c>
      <c r="P167" s="271">
        <f t="shared" si="42"/>
        <v>0</v>
      </c>
    </row>
    <row r="168" spans="1:16" ht="21" customHeight="1">
      <c r="A168" s="67">
        <v>15</v>
      </c>
      <c r="B168" s="68" t="s">
        <v>22</v>
      </c>
      <c r="C168" s="288">
        <v>0.00854</v>
      </c>
      <c r="D168" s="281">
        <f t="shared" si="37"/>
        <v>0</v>
      </c>
      <c r="E168" s="316"/>
      <c r="F168" s="269">
        <v>0</v>
      </c>
      <c r="G168" s="269">
        <v>0</v>
      </c>
      <c r="H168" s="270">
        <v>0</v>
      </c>
      <c r="I168" s="282">
        <v>0</v>
      </c>
      <c r="J168" s="282">
        <v>0</v>
      </c>
      <c r="K168" s="283">
        <f t="shared" si="36"/>
        <v>0</v>
      </c>
      <c r="L168" s="284">
        <f t="shared" si="38"/>
        <v>0</v>
      </c>
      <c r="M168" s="285">
        <f t="shared" si="39"/>
        <v>0</v>
      </c>
      <c r="N168" s="285">
        <f t="shared" si="40"/>
        <v>0</v>
      </c>
      <c r="O168" s="285">
        <f t="shared" si="41"/>
        <v>0</v>
      </c>
      <c r="P168" s="271">
        <f t="shared" si="42"/>
        <v>0</v>
      </c>
    </row>
    <row r="169" spans="1:16" ht="21" customHeight="1">
      <c r="A169" s="67">
        <v>16</v>
      </c>
      <c r="B169" s="68" t="s">
        <v>23</v>
      </c>
      <c r="C169" s="288">
        <v>0</v>
      </c>
      <c r="D169" s="281">
        <f t="shared" si="37"/>
        <v>0</v>
      </c>
      <c r="E169" s="316"/>
      <c r="F169" s="269">
        <v>0</v>
      </c>
      <c r="G169" s="269">
        <v>0</v>
      </c>
      <c r="H169" s="270">
        <v>0</v>
      </c>
      <c r="I169" s="282">
        <v>0</v>
      </c>
      <c r="J169" s="282">
        <v>0</v>
      </c>
      <c r="K169" s="283">
        <f t="shared" si="36"/>
        <v>0</v>
      </c>
      <c r="L169" s="284">
        <f t="shared" si="38"/>
        <v>0</v>
      </c>
      <c r="M169" s="285">
        <f t="shared" si="39"/>
        <v>0</v>
      </c>
      <c r="N169" s="285">
        <f t="shared" si="40"/>
        <v>0</v>
      </c>
      <c r="O169" s="285">
        <f t="shared" si="41"/>
        <v>0</v>
      </c>
      <c r="P169" s="271">
        <f t="shared" si="42"/>
        <v>0</v>
      </c>
    </row>
    <row r="170" spans="1:16" ht="21" customHeight="1">
      <c r="A170" s="67">
        <v>17</v>
      </c>
      <c r="B170" s="68" t="s">
        <v>25</v>
      </c>
      <c r="C170" s="288">
        <v>0</v>
      </c>
      <c r="D170" s="281">
        <f t="shared" si="37"/>
        <v>0</v>
      </c>
      <c r="E170" s="316"/>
      <c r="F170" s="269">
        <v>0</v>
      </c>
      <c r="G170" s="269">
        <v>0</v>
      </c>
      <c r="H170" s="270">
        <v>0</v>
      </c>
      <c r="I170" s="282">
        <v>0</v>
      </c>
      <c r="J170" s="282">
        <v>0</v>
      </c>
      <c r="K170" s="283">
        <f t="shared" si="36"/>
        <v>0</v>
      </c>
      <c r="L170" s="284">
        <f t="shared" si="38"/>
        <v>0</v>
      </c>
      <c r="M170" s="285">
        <f t="shared" si="39"/>
        <v>0</v>
      </c>
      <c r="N170" s="285">
        <f t="shared" si="40"/>
        <v>0</v>
      </c>
      <c r="O170" s="285">
        <f t="shared" si="41"/>
        <v>0</v>
      </c>
      <c r="P170" s="271">
        <f t="shared" si="42"/>
        <v>0</v>
      </c>
    </row>
    <row r="171" spans="1:16" s="60" customFormat="1" ht="21" customHeight="1">
      <c r="A171" s="67">
        <v>18</v>
      </c>
      <c r="B171" s="68" t="s">
        <v>24</v>
      </c>
      <c r="C171" s="288">
        <v>0.00662</v>
      </c>
      <c r="D171" s="281">
        <f t="shared" si="37"/>
        <v>0.00532</v>
      </c>
      <c r="E171" s="316">
        <v>0.00388</v>
      </c>
      <c r="F171" s="269">
        <v>0.0026</v>
      </c>
      <c r="G171" s="269">
        <v>0.007</v>
      </c>
      <c r="H171" s="270">
        <v>0.0085</v>
      </c>
      <c r="I171" s="282">
        <v>0.0085</v>
      </c>
      <c r="J171" s="282">
        <v>0</v>
      </c>
      <c r="K171" s="283">
        <f t="shared" si="36"/>
        <v>-0.0014400000000000003</v>
      </c>
      <c r="L171" s="284">
        <f t="shared" si="38"/>
        <v>0.0012800000000000003</v>
      </c>
      <c r="M171" s="285">
        <f t="shared" si="39"/>
        <v>-0.00312</v>
      </c>
      <c r="N171" s="285">
        <f t="shared" si="40"/>
        <v>-0.004620000000000001</v>
      </c>
      <c r="O171" s="285">
        <f t="shared" si="41"/>
        <v>-0.004620000000000001</v>
      </c>
      <c r="P171" s="271">
        <f t="shared" si="42"/>
        <v>0.00388</v>
      </c>
    </row>
    <row r="172" spans="1:16" s="60" customFormat="1" ht="21" customHeight="1">
      <c r="A172" s="67">
        <v>19</v>
      </c>
      <c r="B172" s="69" t="s">
        <v>19</v>
      </c>
      <c r="C172" s="288">
        <v>0.11222</v>
      </c>
      <c r="D172" s="281">
        <f t="shared" si="37"/>
        <v>1.8786</v>
      </c>
      <c r="E172" s="316">
        <v>2.00941</v>
      </c>
      <c r="F172" s="269">
        <v>1.49215</v>
      </c>
      <c r="G172" s="269">
        <v>1.90316</v>
      </c>
      <c r="H172" s="270">
        <v>1.82542</v>
      </c>
      <c r="I172" s="282">
        <v>1.85927</v>
      </c>
      <c r="J172" s="282">
        <v>2.313</v>
      </c>
      <c r="K172" s="283">
        <f t="shared" si="36"/>
        <v>0.13080999999999987</v>
      </c>
      <c r="L172" s="284">
        <f t="shared" si="38"/>
        <v>0.5172599999999998</v>
      </c>
      <c r="M172" s="285">
        <f t="shared" si="39"/>
        <v>0.10624999999999996</v>
      </c>
      <c r="N172" s="285">
        <f t="shared" si="40"/>
        <v>0.18398999999999988</v>
      </c>
      <c r="O172" s="285">
        <f t="shared" si="41"/>
        <v>0.15013999999999994</v>
      </c>
      <c r="P172" s="271">
        <f t="shared" si="42"/>
        <v>-0.30359000000000025</v>
      </c>
    </row>
    <row r="173" spans="1:16" s="60" customFormat="1" ht="21" customHeight="1">
      <c r="A173" s="74">
        <v>20</v>
      </c>
      <c r="B173" s="69" t="s">
        <v>6</v>
      </c>
      <c r="C173" s="288">
        <v>0</v>
      </c>
      <c r="D173" s="281">
        <f t="shared" si="37"/>
        <v>0</v>
      </c>
      <c r="E173" s="316"/>
      <c r="F173" s="269">
        <v>0</v>
      </c>
      <c r="G173" s="269">
        <v>0</v>
      </c>
      <c r="H173" s="270">
        <v>0</v>
      </c>
      <c r="I173" s="282">
        <v>0</v>
      </c>
      <c r="J173" s="282">
        <v>0</v>
      </c>
      <c r="K173" s="283">
        <f t="shared" si="36"/>
        <v>0</v>
      </c>
      <c r="L173" s="284">
        <f t="shared" si="38"/>
        <v>0</v>
      </c>
      <c r="M173" s="285">
        <f t="shared" si="39"/>
        <v>0</v>
      </c>
      <c r="N173" s="285">
        <f t="shared" si="40"/>
        <v>0</v>
      </c>
      <c r="O173" s="285">
        <f t="shared" si="41"/>
        <v>0</v>
      </c>
      <c r="P173" s="271">
        <f t="shared" si="42"/>
        <v>0</v>
      </c>
    </row>
    <row r="174" spans="1:16" s="60" customFormat="1" ht="21" customHeight="1">
      <c r="A174" s="67">
        <v>21</v>
      </c>
      <c r="B174" s="69" t="s">
        <v>10</v>
      </c>
      <c r="C174" s="288">
        <v>9E-05</v>
      </c>
      <c r="D174" s="281">
        <f t="shared" si="37"/>
        <v>0</v>
      </c>
      <c r="E174" s="316"/>
      <c r="F174" s="269">
        <v>0</v>
      </c>
      <c r="G174" s="269">
        <v>0</v>
      </c>
      <c r="H174" s="270">
        <v>0</v>
      </c>
      <c r="I174" s="282">
        <v>0</v>
      </c>
      <c r="J174" s="282">
        <v>0</v>
      </c>
      <c r="K174" s="283">
        <f t="shared" si="36"/>
        <v>0</v>
      </c>
      <c r="L174" s="284">
        <f t="shared" si="38"/>
        <v>0</v>
      </c>
      <c r="M174" s="285">
        <f t="shared" si="39"/>
        <v>0</v>
      </c>
      <c r="N174" s="285">
        <f t="shared" si="40"/>
        <v>0</v>
      </c>
      <c r="O174" s="285">
        <f t="shared" si="41"/>
        <v>0</v>
      </c>
      <c r="P174" s="271">
        <f t="shared" si="42"/>
        <v>0</v>
      </c>
    </row>
    <row r="175" spans="1:16" ht="21" customHeight="1">
      <c r="A175" s="67">
        <v>22</v>
      </c>
      <c r="B175" s="69" t="s">
        <v>27</v>
      </c>
      <c r="C175" s="288">
        <v>0</v>
      </c>
      <c r="D175" s="281">
        <f t="shared" si="37"/>
        <v>0</v>
      </c>
      <c r="E175" s="316"/>
      <c r="F175" s="269">
        <v>0</v>
      </c>
      <c r="G175" s="269">
        <v>0</v>
      </c>
      <c r="H175" s="270">
        <v>0</v>
      </c>
      <c r="I175" s="282">
        <v>0</v>
      </c>
      <c r="J175" s="282">
        <v>0</v>
      </c>
      <c r="K175" s="283">
        <f t="shared" si="36"/>
        <v>0</v>
      </c>
      <c r="L175" s="284">
        <f t="shared" si="38"/>
        <v>0</v>
      </c>
      <c r="M175" s="285">
        <f t="shared" si="39"/>
        <v>0</v>
      </c>
      <c r="N175" s="285">
        <f t="shared" si="40"/>
        <v>0</v>
      </c>
      <c r="O175" s="285">
        <f t="shared" si="41"/>
        <v>0</v>
      </c>
      <c r="P175" s="271">
        <f t="shared" si="42"/>
        <v>0</v>
      </c>
    </row>
    <row r="176" spans="1:16" s="60" customFormat="1" ht="21" customHeight="1">
      <c r="A176" s="67">
        <v>23</v>
      </c>
      <c r="B176" s="69" t="s">
        <v>26</v>
      </c>
      <c r="C176" s="288">
        <v>3.68308</v>
      </c>
      <c r="D176" s="281">
        <f t="shared" si="37"/>
        <v>2.6582</v>
      </c>
      <c r="E176" s="316">
        <v>2.744</v>
      </c>
      <c r="F176" s="269">
        <v>2.717</v>
      </c>
      <c r="G176" s="269">
        <v>2.634</v>
      </c>
      <c r="H176" s="270">
        <v>2.57</v>
      </c>
      <c r="I176" s="282">
        <v>2.765</v>
      </c>
      <c r="J176" s="282">
        <v>2.605</v>
      </c>
      <c r="K176" s="283">
        <f t="shared" si="36"/>
        <v>0.08580000000000024</v>
      </c>
      <c r="L176" s="284">
        <f t="shared" si="38"/>
        <v>0.027000000000000135</v>
      </c>
      <c r="M176" s="285">
        <f t="shared" si="39"/>
        <v>0.11000000000000032</v>
      </c>
      <c r="N176" s="285">
        <f t="shared" si="40"/>
        <v>0.17400000000000038</v>
      </c>
      <c r="O176" s="285">
        <f t="shared" si="41"/>
        <v>-0.020999999999999908</v>
      </c>
      <c r="P176" s="271">
        <f t="shared" si="42"/>
        <v>0.13900000000000023</v>
      </c>
    </row>
    <row r="177" spans="1:16" s="60" customFormat="1" ht="21" customHeight="1">
      <c r="A177" s="67">
        <v>24</v>
      </c>
      <c r="B177" s="69" t="s">
        <v>54</v>
      </c>
      <c r="C177" s="289">
        <v>0.096</v>
      </c>
      <c r="D177" s="281">
        <f t="shared" si="37"/>
        <v>0.13009920000000003</v>
      </c>
      <c r="E177" s="316">
        <v>0.1762</v>
      </c>
      <c r="F177" s="269">
        <v>0.293532</v>
      </c>
      <c r="G177" s="269">
        <v>0.154</v>
      </c>
      <c r="H177" s="270">
        <v>0.072964</v>
      </c>
      <c r="I177" s="282">
        <v>0.05</v>
      </c>
      <c r="J177" s="282">
        <v>0.08</v>
      </c>
      <c r="K177" s="283">
        <f t="shared" si="36"/>
        <v>0.04610079999999998</v>
      </c>
      <c r="L177" s="284">
        <f t="shared" si="38"/>
        <v>-0.11733200000000002</v>
      </c>
      <c r="M177" s="285">
        <f t="shared" si="39"/>
        <v>0.022199999999999998</v>
      </c>
      <c r="N177" s="285">
        <f t="shared" si="40"/>
        <v>0.103236</v>
      </c>
      <c r="O177" s="285">
        <f t="shared" si="41"/>
        <v>0.12619999999999998</v>
      </c>
      <c r="P177" s="271">
        <f t="shared" si="42"/>
        <v>0.0962</v>
      </c>
    </row>
    <row r="178" spans="1:16" ht="21" customHeight="1">
      <c r="A178" s="67">
        <v>25</v>
      </c>
      <c r="B178" s="69" t="s">
        <v>28</v>
      </c>
      <c r="C178" s="288">
        <v>0.02408</v>
      </c>
      <c r="D178" s="281">
        <f>AVERAGE(F178:J178)</f>
        <v>0.0046</v>
      </c>
      <c r="E178" s="316">
        <v>0.01716</v>
      </c>
      <c r="F178" s="269">
        <v>0.023</v>
      </c>
      <c r="G178" s="269">
        <v>0</v>
      </c>
      <c r="H178" s="270">
        <v>0</v>
      </c>
      <c r="I178" s="282">
        <v>0</v>
      </c>
      <c r="J178" s="282">
        <v>0</v>
      </c>
      <c r="K178" s="283">
        <f t="shared" si="36"/>
        <v>0.012560000000000002</v>
      </c>
      <c r="L178" s="284">
        <f t="shared" si="38"/>
        <v>-0.005839999999999998</v>
      </c>
      <c r="M178" s="285">
        <f t="shared" si="39"/>
        <v>0.01716</v>
      </c>
      <c r="N178" s="285">
        <f t="shared" si="40"/>
        <v>0.01716</v>
      </c>
      <c r="O178" s="285">
        <f t="shared" si="41"/>
        <v>0.01716</v>
      </c>
      <c r="P178" s="271">
        <f t="shared" si="42"/>
        <v>0.01716</v>
      </c>
    </row>
    <row r="179" spans="1:16" s="60" customFormat="1" ht="21" customHeight="1">
      <c r="A179" s="67">
        <v>26</v>
      </c>
      <c r="B179" s="69" t="s">
        <v>15</v>
      </c>
      <c r="C179" s="288">
        <v>0.47</v>
      </c>
      <c r="D179" s="281">
        <f t="shared" si="37"/>
        <v>0</v>
      </c>
      <c r="E179" s="316"/>
      <c r="F179" s="269">
        <v>0</v>
      </c>
      <c r="G179" s="269">
        <v>0</v>
      </c>
      <c r="H179" s="270">
        <v>0</v>
      </c>
      <c r="I179" s="282">
        <v>0</v>
      </c>
      <c r="J179" s="282">
        <v>0</v>
      </c>
      <c r="K179" s="283">
        <f t="shared" si="36"/>
        <v>0</v>
      </c>
      <c r="L179" s="284">
        <f t="shared" si="38"/>
        <v>0</v>
      </c>
      <c r="M179" s="285">
        <f t="shared" si="39"/>
        <v>0</v>
      </c>
      <c r="N179" s="285">
        <f t="shared" si="40"/>
        <v>0</v>
      </c>
      <c r="O179" s="285">
        <f t="shared" si="41"/>
        <v>0</v>
      </c>
      <c r="P179" s="271">
        <f t="shared" si="42"/>
        <v>0</v>
      </c>
    </row>
    <row r="180" spans="1:16" ht="21" customHeight="1">
      <c r="A180" s="75">
        <v>27</v>
      </c>
      <c r="B180" s="69" t="s">
        <v>16</v>
      </c>
      <c r="C180" s="288">
        <v>0.00015</v>
      </c>
      <c r="D180" s="281">
        <f t="shared" si="37"/>
        <v>0</v>
      </c>
      <c r="E180" s="316"/>
      <c r="F180" s="269">
        <v>0</v>
      </c>
      <c r="G180" s="269">
        <v>0</v>
      </c>
      <c r="H180" s="270">
        <v>0</v>
      </c>
      <c r="I180" s="282">
        <v>0</v>
      </c>
      <c r="J180" s="282">
        <v>0</v>
      </c>
      <c r="K180" s="283">
        <f t="shared" si="36"/>
        <v>0</v>
      </c>
      <c r="L180" s="284">
        <f t="shared" si="38"/>
        <v>0</v>
      </c>
      <c r="M180" s="285">
        <f t="shared" si="39"/>
        <v>0</v>
      </c>
      <c r="N180" s="285">
        <f t="shared" si="40"/>
        <v>0</v>
      </c>
      <c r="O180" s="285">
        <f t="shared" si="41"/>
        <v>0</v>
      </c>
      <c r="P180" s="271">
        <f t="shared" si="42"/>
        <v>0</v>
      </c>
    </row>
    <row r="181" spans="1:16" s="60" customFormat="1" ht="21" customHeight="1">
      <c r="A181" s="78">
        <v>28</v>
      </c>
      <c r="B181" s="69" t="s">
        <v>7</v>
      </c>
      <c r="C181" s="288">
        <v>0.09061</v>
      </c>
      <c r="D181" s="281">
        <f t="shared" si="37"/>
        <v>0.1012</v>
      </c>
      <c r="E181" s="316">
        <v>0.074</v>
      </c>
      <c r="F181" s="269">
        <v>0.096</v>
      </c>
      <c r="G181" s="269">
        <v>0.09</v>
      </c>
      <c r="H181" s="270">
        <v>0.15</v>
      </c>
      <c r="I181" s="282">
        <v>0.085</v>
      </c>
      <c r="J181" s="282">
        <v>0.085</v>
      </c>
      <c r="K181" s="283">
        <f t="shared" si="36"/>
        <v>-0.027200000000000002</v>
      </c>
      <c r="L181" s="284">
        <f t="shared" si="38"/>
        <v>-0.022000000000000006</v>
      </c>
      <c r="M181" s="285">
        <f t="shared" si="39"/>
        <v>-0.016</v>
      </c>
      <c r="N181" s="285">
        <f t="shared" si="40"/>
        <v>-0.076</v>
      </c>
      <c r="O181" s="285">
        <f t="shared" si="41"/>
        <v>-0.01100000000000001</v>
      </c>
      <c r="P181" s="271">
        <f t="shared" si="42"/>
        <v>-0.01100000000000001</v>
      </c>
    </row>
    <row r="182" spans="1:16" ht="21" customHeight="1" thickBot="1">
      <c r="A182" s="79">
        <v>29</v>
      </c>
      <c r="B182" s="80" t="s">
        <v>57</v>
      </c>
      <c r="C182" s="290">
        <v>0.00693</v>
      </c>
      <c r="D182" s="281">
        <f t="shared" si="37"/>
        <v>0</v>
      </c>
      <c r="E182" s="316"/>
      <c r="F182" s="269">
        <v>0</v>
      </c>
      <c r="G182" s="269">
        <v>0</v>
      </c>
      <c r="H182" s="270">
        <v>0</v>
      </c>
      <c r="I182" s="282">
        <v>0</v>
      </c>
      <c r="J182" s="282">
        <v>0</v>
      </c>
      <c r="K182" s="283">
        <f t="shared" si="36"/>
        <v>0</v>
      </c>
      <c r="L182" s="291">
        <f t="shared" si="38"/>
        <v>0</v>
      </c>
      <c r="M182" s="292">
        <f t="shared" si="39"/>
        <v>0</v>
      </c>
      <c r="N182" s="292">
        <f t="shared" si="40"/>
        <v>0</v>
      </c>
      <c r="O182" s="292">
        <f t="shared" si="41"/>
        <v>0</v>
      </c>
      <c r="P182" s="293">
        <f t="shared" si="42"/>
        <v>0</v>
      </c>
    </row>
    <row r="183" spans="1:16" ht="21" customHeight="1" thickBot="1">
      <c r="A183" s="76"/>
      <c r="B183" s="77" t="s">
        <v>0</v>
      </c>
      <c r="C183" s="294">
        <f>SUM(C154:C182)</f>
        <v>9.1327</v>
      </c>
      <c r="D183" s="295">
        <f>SUM(D154:D182)</f>
        <v>8.0279592</v>
      </c>
      <c r="E183" s="317">
        <f aca="true" t="shared" si="43" ref="E183:K183">SUM(E154:E182)</f>
        <v>7.775449999999998</v>
      </c>
      <c r="F183" s="296">
        <f t="shared" si="43"/>
        <v>8.185382</v>
      </c>
      <c r="G183" s="296">
        <f t="shared" si="43"/>
        <v>8.331059999999999</v>
      </c>
      <c r="H183" s="296">
        <f t="shared" si="43"/>
        <v>7.5369839999999995</v>
      </c>
      <c r="I183" s="296">
        <f t="shared" si="43"/>
        <v>7.53037</v>
      </c>
      <c r="J183" s="296">
        <f t="shared" si="43"/>
        <v>8.556000000000001</v>
      </c>
      <c r="K183" s="294">
        <f t="shared" si="43"/>
        <v>-0.25250920000000004</v>
      </c>
      <c r="L183" s="297">
        <f t="shared" si="38"/>
        <v>-0.4099320000000022</v>
      </c>
      <c r="M183" s="298">
        <f t="shared" si="39"/>
        <v>-0.5556100000000006</v>
      </c>
      <c r="N183" s="298">
        <f t="shared" si="40"/>
        <v>0.23846599999999896</v>
      </c>
      <c r="O183" s="298">
        <f t="shared" si="41"/>
        <v>0.24507999999999885</v>
      </c>
      <c r="P183" s="299">
        <f t="shared" si="42"/>
        <v>-0.7805500000000025</v>
      </c>
    </row>
    <row r="184" spans="1:16" ht="21" customHeight="1">
      <c r="A184" s="21"/>
      <c r="B184" s="22" t="s">
        <v>75</v>
      </c>
      <c r="C184" s="22"/>
      <c r="D184" s="22"/>
      <c r="E184" s="318"/>
      <c r="F184" s="319"/>
      <c r="G184" s="119"/>
      <c r="H184" s="119"/>
      <c r="I184" s="119"/>
      <c r="J184" s="119"/>
      <c r="K184" s="23"/>
      <c r="L184" s="23"/>
      <c r="M184" s="23"/>
      <c r="N184" s="23"/>
      <c r="O184" s="23"/>
      <c r="P184" s="23"/>
    </row>
    <row r="185" spans="1:16" ht="21" customHeight="1" thickBot="1">
      <c r="A185" s="19"/>
      <c r="B185" s="141" t="s">
        <v>63</v>
      </c>
      <c r="C185" s="19"/>
      <c r="F185" s="122"/>
      <c r="G185" s="122"/>
      <c r="H185" s="122"/>
      <c r="I185" s="122"/>
      <c r="J185" s="122"/>
      <c r="O185" s="166" t="s">
        <v>53</v>
      </c>
      <c r="P185" s="166"/>
    </row>
    <row r="186" spans="1:16" ht="21" customHeight="1">
      <c r="A186" s="175" t="s">
        <v>29</v>
      </c>
      <c r="B186" s="177" t="s">
        <v>18</v>
      </c>
      <c r="C186" s="179" t="s">
        <v>17</v>
      </c>
      <c r="D186" s="201" t="s">
        <v>38</v>
      </c>
      <c r="E186" s="201"/>
      <c r="F186" s="201"/>
      <c r="G186" s="201"/>
      <c r="H186" s="201"/>
      <c r="I186" s="201"/>
      <c r="J186" s="201"/>
      <c r="K186" s="171" t="s">
        <v>39</v>
      </c>
      <c r="L186" s="171"/>
      <c r="M186" s="171"/>
      <c r="N186" s="171"/>
      <c r="O186" s="171"/>
      <c r="P186" s="172"/>
    </row>
    <row r="187" spans="1:16" ht="21" customHeight="1">
      <c r="A187" s="176"/>
      <c r="B187" s="178"/>
      <c r="C187" s="180"/>
      <c r="D187" s="170" t="s">
        <v>73</v>
      </c>
      <c r="E187" s="308" t="s">
        <v>70</v>
      </c>
      <c r="F187" s="168" t="s">
        <v>66</v>
      </c>
      <c r="G187" s="168" t="s">
        <v>65</v>
      </c>
      <c r="H187" s="168" t="s">
        <v>62</v>
      </c>
      <c r="I187" s="168" t="s">
        <v>61</v>
      </c>
      <c r="J187" s="168" t="s">
        <v>59</v>
      </c>
      <c r="K187" s="173" t="s">
        <v>73</v>
      </c>
      <c r="L187" s="167" t="s">
        <v>66</v>
      </c>
      <c r="M187" s="167" t="s">
        <v>65</v>
      </c>
      <c r="N187" s="167" t="s">
        <v>62</v>
      </c>
      <c r="O187" s="167" t="s">
        <v>61</v>
      </c>
      <c r="P187" s="174" t="s">
        <v>59</v>
      </c>
    </row>
    <row r="188" spans="1:16" ht="21" customHeight="1">
      <c r="A188" s="176"/>
      <c r="B188" s="178"/>
      <c r="C188" s="180"/>
      <c r="D188" s="170"/>
      <c r="E188" s="308"/>
      <c r="F188" s="168"/>
      <c r="G188" s="168"/>
      <c r="H188" s="168"/>
      <c r="I188" s="168"/>
      <c r="J188" s="168"/>
      <c r="K188" s="173"/>
      <c r="L188" s="167"/>
      <c r="M188" s="167"/>
      <c r="N188" s="167"/>
      <c r="O188" s="167"/>
      <c r="P188" s="174"/>
    </row>
    <row r="189" spans="1:16" ht="21" customHeight="1">
      <c r="A189" s="176"/>
      <c r="B189" s="178"/>
      <c r="C189" s="180"/>
      <c r="D189" s="170"/>
      <c r="E189" s="308"/>
      <c r="F189" s="168"/>
      <c r="G189" s="168"/>
      <c r="H189" s="168"/>
      <c r="I189" s="168"/>
      <c r="J189" s="168"/>
      <c r="K189" s="173"/>
      <c r="L189" s="167"/>
      <c r="M189" s="167"/>
      <c r="N189" s="167"/>
      <c r="O189" s="167"/>
      <c r="P189" s="174"/>
    </row>
    <row r="190" spans="1:16" ht="21" customHeight="1">
      <c r="A190" s="155">
        <v>1</v>
      </c>
      <c r="B190" s="31">
        <v>2</v>
      </c>
      <c r="C190" s="152">
        <v>3</v>
      </c>
      <c r="D190" s="153">
        <v>4</v>
      </c>
      <c r="E190" s="154">
        <v>5</v>
      </c>
      <c r="F190" s="309">
        <v>6</v>
      </c>
      <c r="G190" s="154">
        <v>7</v>
      </c>
      <c r="H190" s="154">
        <v>8</v>
      </c>
      <c r="I190" s="154">
        <v>9</v>
      </c>
      <c r="J190" s="154">
        <v>10</v>
      </c>
      <c r="K190" s="31">
        <v>11</v>
      </c>
      <c r="L190" s="31">
        <v>12</v>
      </c>
      <c r="M190" s="31">
        <v>13</v>
      </c>
      <c r="N190" s="31">
        <v>14</v>
      </c>
      <c r="O190" s="31">
        <v>15</v>
      </c>
      <c r="P190" s="156">
        <v>16</v>
      </c>
    </row>
    <row r="191" spans="1:16" s="60" customFormat="1" ht="21" customHeight="1">
      <c r="A191" s="67">
        <v>1</v>
      </c>
      <c r="B191" s="68" t="s">
        <v>55</v>
      </c>
      <c r="C191" s="268">
        <v>1.028</v>
      </c>
      <c r="D191" s="268">
        <f>AVERAGE(F191:J191)</f>
        <v>0.8720000000000001</v>
      </c>
      <c r="E191" s="269">
        <v>0.6</v>
      </c>
      <c r="F191" s="269">
        <v>0.83</v>
      </c>
      <c r="G191" s="269">
        <v>0.82</v>
      </c>
      <c r="H191" s="270">
        <v>0.87</v>
      </c>
      <c r="I191" s="268">
        <v>0.87</v>
      </c>
      <c r="J191" s="268">
        <v>0.97</v>
      </c>
      <c r="K191" s="270">
        <f aca="true" t="shared" si="44" ref="K191:K219">AVERAGE(L191:P191)</f>
        <v>-0.27199999999999996</v>
      </c>
      <c r="L191" s="270">
        <f>E191-F191</f>
        <v>-0.22999999999999998</v>
      </c>
      <c r="M191" s="270">
        <f>E191-G191</f>
        <v>-0.21999999999999997</v>
      </c>
      <c r="N191" s="270">
        <f>E191-H191</f>
        <v>-0.27</v>
      </c>
      <c r="O191" s="270">
        <f>E191-I191</f>
        <v>-0.27</v>
      </c>
      <c r="P191" s="271">
        <f>E191-J191</f>
        <v>-0.37</v>
      </c>
    </row>
    <row r="192" spans="1:16" ht="21" customHeight="1">
      <c r="A192" s="67">
        <v>2</v>
      </c>
      <c r="B192" s="68" t="s">
        <v>20</v>
      </c>
      <c r="C192" s="270">
        <v>0</v>
      </c>
      <c r="D192" s="268">
        <f aca="true" t="shared" si="45" ref="D192:D208">AVERAGE(F192:J192)</f>
        <v>0</v>
      </c>
      <c r="E192" s="269"/>
      <c r="F192" s="269">
        <v>0</v>
      </c>
      <c r="G192" s="269">
        <v>0</v>
      </c>
      <c r="H192" s="270">
        <v>0</v>
      </c>
      <c r="I192" s="268">
        <v>0</v>
      </c>
      <c r="J192" s="268">
        <v>0</v>
      </c>
      <c r="K192" s="270">
        <f t="shared" si="44"/>
        <v>0</v>
      </c>
      <c r="L192" s="270">
        <f aca="true" t="shared" si="46" ref="L192:L220">E192-F192</f>
        <v>0</v>
      </c>
      <c r="M192" s="270">
        <f aca="true" t="shared" si="47" ref="M192:M220">E192-G192</f>
        <v>0</v>
      </c>
      <c r="N192" s="270">
        <f aca="true" t="shared" si="48" ref="N192:N220">E192-H192</f>
        <v>0</v>
      </c>
      <c r="O192" s="270">
        <f aca="true" t="shared" si="49" ref="O192:O220">E192-I192</f>
        <v>0</v>
      </c>
      <c r="P192" s="271">
        <f aca="true" t="shared" si="50" ref="P192:P220">E192-J192</f>
        <v>0</v>
      </c>
    </row>
    <row r="193" spans="1:16" s="60" customFormat="1" ht="21" customHeight="1">
      <c r="A193" s="67">
        <v>3</v>
      </c>
      <c r="B193" s="68" t="s">
        <v>1</v>
      </c>
      <c r="C193" s="270">
        <v>0.10993</v>
      </c>
      <c r="D193" s="268">
        <f t="shared" si="45"/>
        <v>0</v>
      </c>
      <c r="E193" s="269"/>
      <c r="F193" s="269">
        <v>0</v>
      </c>
      <c r="G193" s="269">
        <v>0</v>
      </c>
      <c r="H193" s="270">
        <v>0</v>
      </c>
      <c r="I193" s="268">
        <v>0</v>
      </c>
      <c r="J193" s="268">
        <v>0</v>
      </c>
      <c r="K193" s="270">
        <f t="shared" si="44"/>
        <v>0</v>
      </c>
      <c r="L193" s="270">
        <f t="shared" si="46"/>
        <v>0</v>
      </c>
      <c r="M193" s="270">
        <f t="shared" si="47"/>
        <v>0</v>
      </c>
      <c r="N193" s="270">
        <f t="shared" si="48"/>
        <v>0</v>
      </c>
      <c r="O193" s="270">
        <f t="shared" si="49"/>
        <v>0</v>
      </c>
      <c r="P193" s="271">
        <f t="shared" si="50"/>
        <v>0</v>
      </c>
    </row>
    <row r="194" spans="1:16" s="60" customFormat="1" ht="21" customHeight="1">
      <c r="A194" s="67">
        <v>4</v>
      </c>
      <c r="B194" s="68" t="s">
        <v>8</v>
      </c>
      <c r="C194" s="270">
        <v>1.61947</v>
      </c>
      <c r="D194" s="268">
        <f t="shared" si="45"/>
        <v>0</v>
      </c>
      <c r="E194" s="269">
        <v>0.03</v>
      </c>
      <c r="F194" s="269">
        <v>0</v>
      </c>
      <c r="G194" s="269">
        <v>0</v>
      </c>
      <c r="H194" s="270">
        <v>0</v>
      </c>
      <c r="I194" s="268">
        <v>0</v>
      </c>
      <c r="J194" s="268">
        <v>0</v>
      </c>
      <c r="K194" s="270">
        <f t="shared" si="44"/>
        <v>0.03</v>
      </c>
      <c r="L194" s="270">
        <f t="shared" si="46"/>
        <v>0.03</v>
      </c>
      <c r="M194" s="270">
        <f t="shared" si="47"/>
        <v>0.03</v>
      </c>
      <c r="N194" s="270">
        <f t="shared" si="48"/>
        <v>0.03</v>
      </c>
      <c r="O194" s="270">
        <f t="shared" si="49"/>
        <v>0.03</v>
      </c>
      <c r="P194" s="271">
        <f t="shared" si="50"/>
        <v>0.03</v>
      </c>
    </row>
    <row r="195" spans="1:16" s="60" customFormat="1" ht="21" customHeight="1">
      <c r="A195" s="67">
        <v>5</v>
      </c>
      <c r="B195" s="69" t="s">
        <v>9</v>
      </c>
      <c r="C195" s="270">
        <v>0.06256</v>
      </c>
      <c r="D195" s="268">
        <f t="shared" si="45"/>
        <v>0.18844</v>
      </c>
      <c r="E195" s="269">
        <v>0.1753</v>
      </c>
      <c r="F195" s="269">
        <v>0.148</v>
      </c>
      <c r="G195" s="269">
        <v>0.2049</v>
      </c>
      <c r="H195" s="270">
        <v>0.1801</v>
      </c>
      <c r="I195" s="268">
        <v>0.2132</v>
      </c>
      <c r="J195" s="268">
        <v>0.196</v>
      </c>
      <c r="K195" s="270">
        <f t="shared" si="44"/>
        <v>-0.01313999999999999</v>
      </c>
      <c r="L195" s="270">
        <f t="shared" si="46"/>
        <v>0.02730000000000002</v>
      </c>
      <c r="M195" s="270">
        <f t="shared" si="47"/>
        <v>-0.029599999999999987</v>
      </c>
      <c r="N195" s="270">
        <f t="shared" si="48"/>
        <v>-0.004799999999999999</v>
      </c>
      <c r="O195" s="270">
        <f t="shared" si="49"/>
        <v>-0.03789999999999999</v>
      </c>
      <c r="P195" s="271">
        <f t="shared" si="50"/>
        <v>-0.020699999999999996</v>
      </c>
    </row>
    <row r="196" spans="1:16" s="60" customFormat="1" ht="21" customHeight="1">
      <c r="A196" s="67">
        <v>6</v>
      </c>
      <c r="B196" s="69" t="s">
        <v>11</v>
      </c>
      <c r="C196" s="270">
        <v>0.3685</v>
      </c>
      <c r="D196" s="268">
        <f t="shared" si="45"/>
        <v>0</v>
      </c>
      <c r="E196" s="269"/>
      <c r="F196" s="269">
        <v>0</v>
      </c>
      <c r="G196" s="269">
        <v>0</v>
      </c>
      <c r="H196" s="270">
        <v>0</v>
      </c>
      <c r="I196" s="268">
        <v>0</v>
      </c>
      <c r="J196" s="268">
        <v>0</v>
      </c>
      <c r="K196" s="270">
        <f t="shared" si="44"/>
        <v>0</v>
      </c>
      <c r="L196" s="270">
        <f t="shared" si="46"/>
        <v>0</v>
      </c>
      <c r="M196" s="270">
        <f t="shared" si="47"/>
        <v>0</v>
      </c>
      <c r="N196" s="270">
        <f t="shared" si="48"/>
        <v>0</v>
      </c>
      <c r="O196" s="270">
        <f t="shared" si="49"/>
        <v>0</v>
      </c>
      <c r="P196" s="271">
        <f t="shared" si="50"/>
        <v>0</v>
      </c>
    </row>
    <row r="197" spans="1:16" s="60" customFormat="1" ht="21" customHeight="1">
      <c r="A197" s="67">
        <v>7</v>
      </c>
      <c r="B197" s="69" t="s">
        <v>2</v>
      </c>
      <c r="C197" s="270">
        <v>0.04</v>
      </c>
      <c r="D197" s="268">
        <f t="shared" si="45"/>
        <v>0</v>
      </c>
      <c r="E197" s="269"/>
      <c r="F197" s="269">
        <v>0</v>
      </c>
      <c r="G197" s="269">
        <v>0</v>
      </c>
      <c r="H197" s="270">
        <v>0</v>
      </c>
      <c r="I197" s="268">
        <v>0</v>
      </c>
      <c r="J197" s="268">
        <v>0</v>
      </c>
      <c r="K197" s="270">
        <f t="shared" si="44"/>
        <v>0</v>
      </c>
      <c r="L197" s="270">
        <f t="shared" si="46"/>
        <v>0</v>
      </c>
      <c r="M197" s="270">
        <f t="shared" si="47"/>
        <v>0</v>
      </c>
      <c r="N197" s="270">
        <f t="shared" si="48"/>
        <v>0</v>
      </c>
      <c r="O197" s="270">
        <f t="shared" si="49"/>
        <v>0</v>
      </c>
      <c r="P197" s="271">
        <f t="shared" si="50"/>
        <v>0</v>
      </c>
    </row>
    <row r="198" spans="1:16" s="60" customFormat="1" ht="21" customHeight="1">
      <c r="A198" s="67">
        <v>8</v>
      </c>
      <c r="B198" s="69" t="s">
        <v>3</v>
      </c>
      <c r="C198" s="270">
        <v>0</v>
      </c>
      <c r="D198" s="268">
        <f t="shared" si="45"/>
        <v>0</v>
      </c>
      <c r="E198" s="269"/>
      <c r="F198" s="269">
        <v>0</v>
      </c>
      <c r="G198" s="269">
        <v>0</v>
      </c>
      <c r="H198" s="270">
        <v>0</v>
      </c>
      <c r="I198" s="268">
        <v>0</v>
      </c>
      <c r="J198" s="268">
        <v>0</v>
      </c>
      <c r="K198" s="270">
        <f t="shared" si="44"/>
        <v>0</v>
      </c>
      <c r="L198" s="270">
        <f t="shared" si="46"/>
        <v>0</v>
      </c>
      <c r="M198" s="270">
        <f t="shared" si="47"/>
        <v>0</v>
      </c>
      <c r="N198" s="270">
        <f t="shared" si="48"/>
        <v>0</v>
      </c>
      <c r="O198" s="270">
        <f t="shared" si="49"/>
        <v>0</v>
      </c>
      <c r="P198" s="271">
        <f t="shared" si="50"/>
        <v>0</v>
      </c>
    </row>
    <row r="199" spans="1:16" s="60" customFormat="1" ht="21" customHeight="1">
      <c r="A199" s="67">
        <v>9</v>
      </c>
      <c r="B199" s="69" t="s">
        <v>4</v>
      </c>
      <c r="C199" s="270">
        <v>0</v>
      </c>
      <c r="D199" s="268">
        <f t="shared" si="45"/>
        <v>0.0004</v>
      </c>
      <c r="E199" s="269"/>
      <c r="F199" s="269">
        <v>0</v>
      </c>
      <c r="G199" s="269">
        <v>0</v>
      </c>
      <c r="H199" s="270">
        <v>0.002</v>
      </c>
      <c r="I199" s="268">
        <v>0</v>
      </c>
      <c r="J199" s="268">
        <v>0</v>
      </c>
      <c r="K199" s="270">
        <f t="shared" si="44"/>
        <v>-0.0004</v>
      </c>
      <c r="L199" s="270">
        <f t="shared" si="46"/>
        <v>0</v>
      </c>
      <c r="M199" s="270">
        <f t="shared" si="47"/>
        <v>0</v>
      </c>
      <c r="N199" s="270">
        <f t="shared" si="48"/>
        <v>-0.002</v>
      </c>
      <c r="O199" s="270">
        <f t="shared" si="49"/>
        <v>0</v>
      </c>
      <c r="P199" s="271">
        <f t="shared" si="50"/>
        <v>0</v>
      </c>
    </row>
    <row r="200" spans="1:16" s="60" customFormat="1" ht="21" customHeight="1">
      <c r="A200" s="67">
        <v>10</v>
      </c>
      <c r="B200" s="68" t="s">
        <v>5</v>
      </c>
      <c r="C200" s="270">
        <v>0</v>
      </c>
      <c r="D200" s="268">
        <f t="shared" si="45"/>
        <v>0</v>
      </c>
      <c r="E200" s="269"/>
      <c r="F200" s="269">
        <v>0</v>
      </c>
      <c r="G200" s="269">
        <v>0</v>
      </c>
      <c r="H200" s="270">
        <v>0</v>
      </c>
      <c r="I200" s="268">
        <v>0</v>
      </c>
      <c r="J200" s="268">
        <v>0</v>
      </c>
      <c r="K200" s="270">
        <f t="shared" si="44"/>
        <v>0</v>
      </c>
      <c r="L200" s="270">
        <f t="shared" si="46"/>
        <v>0</v>
      </c>
      <c r="M200" s="270">
        <f t="shared" si="47"/>
        <v>0</v>
      </c>
      <c r="N200" s="270">
        <f t="shared" si="48"/>
        <v>0</v>
      </c>
      <c r="O200" s="270">
        <f t="shared" si="49"/>
        <v>0</v>
      </c>
      <c r="P200" s="271">
        <f t="shared" si="50"/>
        <v>0</v>
      </c>
    </row>
    <row r="201" spans="1:16" s="60" customFormat="1" ht="21" customHeight="1">
      <c r="A201" s="67">
        <v>11</v>
      </c>
      <c r="B201" s="68" t="s">
        <v>12</v>
      </c>
      <c r="C201" s="270">
        <v>0.10318</v>
      </c>
      <c r="D201" s="268">
        <f t="shared" si="45"/>
        <v>0.028000000000000004</v>
      </c>
      <c r="E201" s="269">
        <v>0.05</v>
      </c>
      <c r="F201" s="269">
        <v>0.03</v>
      </c>
      <c r="G201" s="269">
        <v>0.02</v>
      </c>
      <c r="H201" s="270">
        <v>0.03</v>
      </c>
      <c r="I201" s="268">
        <v>0.03</v>
      </c>
      <c r="J201" s="268">
        <v>0.03</v>
      </c>
      <c r="K201" s="270">
        <f t="shared" si="44"/>
        <v>0.022000000000000002</v>
      </c>
      <c r="L201" s="270">
        <f t="shared" si="46"/>
        <v>0.020000000000000004</v>
      </c>
      <c r="M201" s="270">
        <f t="shared" si="47"/>
        <v>0.030000000000000002</v>
      </c>
      <c r="N201" s="270">
        <f t="shared" si="48"/>
        <v>0.020000000000000004</v>
      </c>
      <c r="O201" s="270">
        <f t="shared" si="49"/>
        <v>0.020000000000000004</v>
      </c>
      <c r="P201" s="271">
        <f t="shared" si="50"/>
        <v>0.020000000000000004</v>
      </c>
    </row>
    <row r="202" spans="1:16" ht="21" customHeight="1">
      <c r="A202" s="67">
        <v>12</v>
      </c>
      <c r="B202" s="68" t="s">
        <v>21</v>
      </c>
      <c r="C202" s="270">
        <v>0</v>
      </c>
      <c r="D202" s="268">
        <f>AVERAGE(F202:J202)</f>
        <v>0</v>
      </c>
      <c r="E202" s="269"/>
      <c r="F202" s="269">
        <v>0</v>
      </c>
      <c r="G202" s="269">
        <v>0</v>
      </c>
      <c r="H202" s="270">
        <v>0</v>
      </c>
      <c r="I202" s="268">
        <v>0</v>
      </c>
      <c r="J202" s="268">
        <v>0</v>
      </c>
      <c r="K202" s="270">
        <f t="shared" si="44"/>
        <v>0</v>
      </c>
      <c r="L202" s="270">
        <f t="shared" si="46"/>
        <v>0</v>
      </c>
      <c r="M202" s="270">
        <f t="shared" si="47"/>
        <v>0</v>
      </c>
      <c r="N202" s="270">
        <f t="shared" si="48"/>
        <v>0</v>
      </c>
      <c r="O202" s="270">
        <f t="shared" si="49"/>
        <v>0</v>
      </c>
      <c r="P202" s="271">
        <f t="shared" si="50"/>
        <v>0</v>
      </c>
    </row>
    <row r="203" spans="1:16" s="60" customFormat="1" ht="21" customHeight="1">
      <c r="A203" s="67">
        <v>13</v>
      </c>
      <c r="B203" s="73" t="s">
        <v>13</v>
      </c>
      <c r="C203" s="270">
        <v>2.8584</v>
      </c>
      <c r="D203" s="268">
        <f t="shared" si="45"/>
        <v>0</v>
      </c>
      <c r="E203" s="269"/>
      <c r="F203" s="269">
        <v>0</v>
      </c>
      <c r="G203" s="269">
        <v>0</v>
      </c>
      <c r="H203" s="270">
        <v>0</v>
      </c>
      <c r="I203" s="268">
        <v>0</v>
      </c>
      <c r="J203" s="268">
        <v>0</v>
      </c>
      <c r="K203" s="270">
        <f t="shared" si="44"/>
        <v>0</v>
      </c>
      <c r="L203" s="270">
        <f t="shared" si="46"/>
        <v>0</v>
      </c>
      <c r="M203" s="270">
        <f t="shared" si="47"/>
        <v>0</v>
      </c>
      <c r="N203" s="270">
        <f t="shared" si="48"/>
        <v>0</v>
      </c>
      <c r="O203" s="270">
        <f t="shared" si="49"/>
        <v>0</v>
      </c>
      <c r="P203" s="271">
        <f t="shared" si="50"/>
        <v>0</v>
      </c>
    </row>
    <row r="204" spans="1:16" s="60" customFormat="1" ht="21" customHeight="1">
      <c r="A204" s="67">
        <v>14</v>
      </c>
      <c r="B204" s="68" t="s">
        <v>14</v>
      </c>
      <c r="C204" s="270">
        <v>0</v>
      </c>
      <c r="D204" s="268">
        <f t="shared" si="45"/>
        <v>0</v>
      </c>
      <c r="E204" s="269"/>
      <c r="F204" s="269">
        <v>0</v>
      </c>
      <c r="G204" s="269">
        <v>0</v>
      </c>
      <c r="H204" s="270">
        <v>0</v>
      </c>
      <c r="I204" s="268">
        <v>0</v>
      </c>
      <c r="J204" s="268">
        <v>0</v>
      </c>
      <c r="K204" s="270">
        <f t="shared" si="44"/>
        <v>0</v>
      </c>
      <c r="L204" s="270">
        <f t="shared" si="46"/>
        <v>0</v>
      </c>
      <c r="M204" s="270">
        <f t="shared" si="47"/>
        <v>0</v>
      </c>
      <c r="N204" s="270">
        <f t="shared" si="48"/>
        <v>0</v>
      </c>
      <c r="O204" s="270">
        <f t="shared" si="49"/>
        <v>0</v>
      </c>
      <c r="P204" s="271">
        <f t="shared" si="50"/>
        <v>0</v>
      </c>
    </row>
    <row r="205" spans="1:16" ht="21" customHeight="1">
      <c r="A205" s="67">
        <v>15</v>
      </c>
      <c r="B205" s="68" t="s">
        <v>22</v>
      </c>
      <c r="C205" s="270">
        <v>0.00274</v>
      </c>
      <c r="D205" s="268">
        <f t="shared" si="45"/>
        <v>0</v>
      </c>
      <c r="E205" s="269"/>
      <c r="F205" s="269">
        <v>0</v>
      </c>
      <c r="G205" s="269">
        <v>0</v>
      </c>
      <c r="H205" s="270">
        <v>0</v>
      </c>
      <c r="I205" s="268">
        <v>0</v>
      </c>
      <c r="J205" s="268">
        <v>0</v>
      </c>
      <c r="K205" s="270">
        <f t="shared" si="44"/>
        <v>0</v>
      </c>
      <c r="L205" s="270">
        <f t="shared" si="46"/>
        <v>0</v>
      </c>
      <c r="M205" s="270">
        <f t="shared" si="47"/>
        <v>0</v>
      </c>
      <c r="N205" s="270">
        <f t="shared" si="48"/>
        <v>0</v>
      </c>
      <c r="O205" s="270">
        <f t="shared" si="49"/>
        <v>0</v>
      </c>
      <c r="P205" s="271">
        <f t="shared" si="50"/>
        <v>0</v>
      </c>
    </row>
    <row r="206" spans="1:16" ht="21" customHeight="1">
      <c r="A206" s="67">
        <v>16</v>
      </c>
      <c r="B206" s="68" t="s">
        <v>23</v>
      </c>
      <c r="C206" s="270">
        <v>0</v>
      </c>
      <c r="D206" s="268">
        <f t="shared" si="45"/>
        <v>0</v>
      </c>
      <c r="E206" s="269"/>
      <c r="F206" s="269">
        <v>0</v>
      </c>
      <c r="G206" s="269">
        <v>0</v>
      </c>
      <c r="H206" s="270">
        <v>0</v>
      </c>
      <c r="I206" s="268">
        <v>0</v>
      </c>
      <c r="J206" s="268">
        <v>0</v>
      </c>
      <c r="K206" s="270">
        <f t="shared" si="44"/>
        <v>0</v>
      </c>
      <c r="L206" s="270">
        <f t="shared" si="46"/>
        <v>0</v>
      </c>
      <c r="M206" s="270">
        <f t="shared" si="47"/>
        <v>0</v>
      </c>
      <c r="N206" s="270">
        <f t="shared" si="48"/>
        <v>0</v>
      </c>
      <c r="O206" s="270">
        <f t="shared" si="49"/>
        <v>0</v>
      </c>
      <c r="P206" s="271">
        <f t="shared" si="50"/>
        <v>0</v>
      </c>
    </row>
    <row r="207" spans="1:16" ht="21" customHeight="1">
      <c r="A207" s="67">
        <v>17</v>
      </c>
      <c r="B207" s="68" t="s">
        <v>25</v>
      </c>
      <c r="C207" s="270">
        <v>0</v>
      </c>
      <c r="D207" s="268">
        <f t="shared" si="45"/>
        <v>0</v>
      </c>
      <c r="E207" s="269"/>
      <c r="F207" s="269">
        <v>0</v>
      </c>
      <c r="G207" s="269">
        <v>0</v>
      </c>
      <c r="H207" s="270">
        <v>0</v>
      </c>
      <c r="I207" s="268">
        <v>0</v>
      </c>
      <c r="J207" s="268">
        <v>0</v>
      </c>
      <c r="K207" s="270">
        <f t="shared" si="44"/>
        <v>0</v>
      </c>
      <c r="L207" s="270">
        <f t="shared" si="46"/>
        <v>0</v>
      </c>
      <c r="M207" s="270">
        <f t="shared" si="47"/>
        <v>0</v>
      </c>
      <c r="N207" s="270">
        <f t="shared" si="48"/>
        <v>0</v>
      </c>
      <c r="O207" s="270">
        <f t="shared" si="49"/>
        <v>0</v>
      </c>
      <c r="P207" s="271">
        <f t="shared" si="50"/>
        <v>0</v>
      </c>
    </row>
    <row r="208" spans="1:16" s="60" customFormat="1" ht="21" customHeight="1">
      <c r="A208" s="67">
        <v>18</v>
      </c>
      <c r="B208" s="68" t="s">
        <v>24</v>
      </c>
      <c r="C208" s="270">
        <v>0</v>
      </c>
      <c r="D208" s="268">
        <f t="shared" si="45"/>
        <v>0</v>
      </c>
      <c r="E208" s="269"/>
      <c r="F208" s="269">
        <v>0</v>
      </c>
      <c r="G208" s="269">
        <v>0</v>
      </c>
      <c r="H208" s="270">
        <v>0</v>
      </c>
      <c r="I208" s="268">
        <v>0</v>
      </c>
      <c r="J208" s="268">
        <v>0</v>
      </c>
      <c r="K208" s="270">
        <f t="shared" si="44"/>
        <v>0</v>
      </c>
      <c r="L208" s="270">
        <f t="shared" si="46"/>
        <v>0</v>
      </c>
      <c r="M208" s="270">
        <f t="shared" si="47"/>
        <v>0</v>
      </c>
      <c r="N208" s="270">
        <f t="shared" si="48"/>
        <v>0</v>
      </c>
      <c r="O208" s="270">
        <f t="shared" si="49"/>
        <v>0</v>
      </c>
      <c r="P208" s="271">
        <f t="shared" si="50"/>
        <v>0</v>
      </c>
    </row>
    <row r="209" spans="1:16" s="60" customFormat="1" ht="21" customHeight="1">
      <c r="A209" s="67">
        <v>19</v>
      </c>
      <c r="B209" s="69" t="s">
        <v>19</v>
      </c>
      <c r="C209" s="270">
        <v>1.54664</v>
      </c>
      <c r="D209" s="268">
        <f aca="true" t="shared" si="51" ref="D209:D219">AVERAGE(F209:J209)</f>
        <v>4.714658</v>
      </c>
      <c r="E209" s="269">
        <v>5.38584</v>
      </c>
      <c r="F209" s="269">
        <v>3.46717</v>
      </c>
      <c r="G209" s="269">
        <v>5.53091</v>
      </c>
      <c r="H209" s="270">
        <v>5.06598</v>
      </c>
      <c r="I209" s="268">
        <v>4.15123</v>
      </c>
      <c r="J209" s="268">
        <v>5.358</v>
      </c>
      <c r="K209" s="270">
        <f t="shared" si="44"/>
        <v>0.6711820000000001</v>
      </c>
      <c r="L209" s="270">
        <f t="shared" si="46"/>
        <v>1.91867</v>
      </c>
      <c r="M209" s="270">
        <f t="shared" si="47"/>
        <v>-0.14507000000000048</v>
      </c>
      <c r="N209" s="270">
        <f t="shared" si="48"/>
        <v>0.31986000000000026</v>
      </c>
      <c r="O209" s="270">
        <f t="shared" si="49"/>
        <v>1.23461</v>
      </c>
      <c r="P209" s="271">
        <f t="shared" si="50"/>
        <v>0.02784000000000031</v>
      </c>
    </row>
    <row r="210" spans="1:16" s="60" customFormat="1" ht="21" customHeight="1">
      <c r="A210" s="67">
        <v>20</v>
      </c>
      <c r="B210" s="69" t="s">
        <v>6</v>
      </c>
      <c r="C210" s="270">
        <v>0.1548</v>
      </c>
      <c r="D210" s="268">
        <f t="shared" si="51"/>
        <v>0</v>
      </c>
      <c r="E210" s="269"/>
      <c r="F210" s="269">
        <v>0</v>
      </c>
      <c r="G210" s="269">
        <v>0</v>
      </c>
      <c r="H210" s="270">
        <v>0</v>
      </c>
      <c r="I210" s="268">
        <v>0</v>
      </c>
      <c r="J210" s="268">
        <v>0</v>
      </c>
      <c r="K210" s="270">
        <f t="shared" si="44"/>
        <v>0</v>
      </c>
      <c r="L210" s="270">
        <f t="shared" si="46"/>
        <v>0</v>
      </c>
      <c r="M210" s="270">
        <f t="shared" si="47"/>
        <v>0</v>
      </c>
      <c r="N210" s="270">
        <f t="shared" si="48"/>
        <v>0</v>
      </c>
      <c r="O210" s="270">
        <f t="shared" si="49"/>
        <v>0</v>
      </c>
      <c r="P210" s="271">
        <f t="shared" si="50"/>
        <v>0</v>
      </c>
    </row>
    <row r="211" spans="1:16" s="60" customFormat="1" ht="21" customHeight="1">
      <c r="A211" s="67">
        <v>21</v>
      </c>
      <c r="B211" s="69" t="s">
        <v>10</v>
      </c>
      <c r="C211" s="270">
        <v>0.01765</v>
      </c>
      <c r="D211" s="268">
        <f t="shared" si="51"/>
        <v>0</v>
      </c>
      <c r="E211" s="269"/>
      <c r="F211" s="269">
        <v>0</v>
      </c>
      <c r="G211" s="269">
        <v>0</v>
      </c>
      <c r="H211" s="270">
        <v>0</v>
      </c>
      <c r="I211" s="268">
        <v>0</v>
      </c>
      <c r="J211" s="268">
        <v>0</v>
      </c>
      <c r="K211" s="270">
        <f t="shared" si="44"/>
        <v>0</v>
      </c>
      <c r="L211" s="270">
        <f t="shared" si="46"/>
        <v>0</v>
      </c>
      <c r="M211" s="270">
        <f t="shared" si="47"/>
        <v>0</v>
      </c>
      <c r="N211" s="270">
        <f t="shared" si="48"/>
        <v>0</v>
      </c>
      <c r="O211" s="270">
        <f t="shared" si="49"/>
        <v>0</v>
      </c>
      <c r="P211" s="271">
        <f t="shared" si="50"/>
        <v>0</v>
      </c>
    </row>
    <row r="212" spans="1:16" ht="21" customHeight="1">
      <c r="A212" s="67">
        <v>22</v>
      </c>
      <c r="B212" s="69" t="s">
        <v>27</v>
      </c>
      <c r="C212" s="270">
        <v>0</v>
      </c>
      <c r="D212" s="268">
        <f t="shared" si="51"/>
        <v>0</v>
      </c>
      <c r="E212" s="269"/>
      <c r="F212" s="269">
        <v>0</v>
      </c>
      <c r="G212" s="269">
        <v>0</v>
      </c>
      <c r="H212" s="270">
        <v>0</v>
      </c>
      <c r="I212" s="268">
        <v>0</v>
      </c>
      <c r="J212" s="268">
        <v>0</v>
      </c>
      <c r="K212" s="270">
        <f t="shared" si="44"/>
        <v>0</v>
      </c>
      <c r="L212" s="270">
        <f t="shared" si="46"/>
        <v>0</v>
      </c>
      <c r="M212" s="270">
        <f t="shared" si="47"/>
        <v>0</v>
      </c>
      <c r="N212" s="270">
        <f t="shared" si="48"/>
        <v>0</v>
      </c>
      <c r="O212" s="270">
        <f t="shared" si="49"/>
        <v>0</v>
      </c>
      <c r="P212" s="271">
        <f t="shared" si="50"/>
        <v>0</v>
      </c>
    </row>
    <row r="213" spans="1:16" s="60" customFormat="1" ht="21" customHeight="1">
      <c r="A213" s="67">
        <v>23</v>
      </c>
      <c r="B213" s="69" t="s">
        <v>26</v>
      </c>
      <c r="C213" s="270">
        <v>1.43654</v>
      </c>
      <c r="D213" s="268">
        <f t="shared" si="51"/>
        <v>0.5214</v>
      </c>
      <c r="E213" s="269">
        <v>0.469</v>
      </c>
      <c r="F213" s="269">
        <v>0.578</v>
      </c>
      <c r="G213" s="269">
        <v>0.344</v>
      </c>
      <c r="H213" s="270">
        <v>0.44</v>
      </c>
      <c r="I213" s="268">
        <v>0.754</v>
      </c>
      <c r="J213" s="268">
        <v>0.491</v>
      </c>
      <c r="K213" s="270">
        <f t="shared" si="44"/>
        <v>-0.052400000000000016</v>
      </c>
      <c r="L213" s="270">
        <f t="shared" si="46"/>
        <v>-0.10899999999999999</v>
      </c>
      <c r="M213" s="270">
        <f t="shared" si="47"/>
        <v>0.125</v>
      </c>
      <c r="N213" s="270">
        <f t="shared" si="48"/>
        <v>0.02899999999999997</v>
      </c>
      <c r="O213" s="270">
        <f t="shared" si="49"/>
        <v>-0.28500000000000003</v>
      </c>
      <c r="P213" s="271">
        <f t="shared" si="50"/>
        <v>-0.02200000000000002</v>
      </c>
    </row>
    <row r="214" spans="1:16" s="60" customFormat="1" ht="21" customHeight="1">
      <c r="A214" s="67">
        <v>24</v>
      </c>
      <c r="B214" s="69" t="s">
        <v>54</v>
      </c>
      <c r="C214" s="268">
        <v>0.088</v>
      </c>
      <c r="D214" s="268">
        <f t="shared" si="51"/>
        <v>0.07253119999999999</v>
      </c>
      <c r="E214" s="269">
        <v>0.034908</v>
      </c>
      <c r="F214" s="269">
        <v>0.065192</v>
      </c>
      <c r="G214" s="269">
        <v>0.095</v>
      </c>
      <c r="H214" s="270">
        <v>0.052464</v>
      </c>
      <c r="I214" s="268">
        <v>0.06</v>
      </c>
      <c r="J214" s="268">
        <v>0.09</v>
      </c>
      <c r="K214" s="270">
        <f t="shared" si="44"/>
        <v>-0.0376232</v>
      </c>
      <c r="L214" s="270">
        <f t="shared" si="46"/>
        <v>-0.030284</v>
      </c>
      <c r="M214" s="270">
        <f t="shared" si="47"/>
        <v>-0.060092</v>
      </c>
      <c r="N214" s="270">
        <f t="shared" si="48"/>
        <v>-0.017555999999999995</v>
      </c>
      <c r="O214" s="270">
        <f t="shared" si="49"/>
        <v>-0.025091999999999996</v>
      </c>
      <c r="P214" s="271">
        <f t="shared" si="50"/>
        <v>-0.055091999999999995</v>
      </c>
    </row>
    <row r="215" spans="1:16" ht="21" customHeight="1">
      <c r="A215" s="67">
        <v>25</v>
      </c>
      <c r="B215" s="69" t="s">
        <v>28</v>
      </c>
      <c r="C215" s="270">
        <v>0.01744</v>
      </c>
      <c r="D215" s="268">
        <f t="shared" si="51"/>
        <v>0.00095</v>
      </c>
      <c r="E215" s="269">
        <v>0.00335</v>
      </c>
      <c r="F215" s="269">
        <v>0.00475</v>
      </c>
      <c r="G215" s="269">
        <v>0</v>
      </c>
      <c r="H215" s="270">
        <v>0</v>
      </c>
      <c r="I215" s="268">
        <v>0</v>
      </c>
      <c r="J215" s="268">
        <v>0</v>
      </c>
      <c r="K215" s="270">
        <f t="shared" si="44"/>
        <v>0.0024000000000000002</v>
      </c>
      <c r="L215" s="270">
        <f t="shared" si="46"/>
        <v>-0.0013999999999999998</v>
      </c>
      <c r="M215" s="270">
        <f t="shared" si="47"/>
        <v>0.00335</v>
      </c>
      <c r="N215" s="270">
        <f t="shared" si="48"/>
        <v>0.00335</v>
      </c>
      <c r="O215" s="270">
        <f t="shared" si="49"/>
        <v>0.00335</v>
      </c>
      <c r="P215" s="271">
        <f t="shared" si="50"/>
        <v>0.00335</v>
      </c>
    </row>
    <row r="216" spans="1:16" s="60" customFormat="1" ht="21" customHeight="1">
      <c r="A216" s="67">
        <v>26</v>
      </c>
      <c r="B216" s="69" t="s">
        <v>15</v>
      </c>
      <c r="C216" s="270">
        <v>0.444</v>
      </c>
      <c r="D216" s="268">
        <f t="shared" si="51"/>
        <v>0</v>
      </c>
      <c r="E216" s="269"/>
      <c r="F216" s="269">
        <v>0</v>
      </c>
      <c r="G216" s="269">
        <v>0</v>
      </c>
      <c r="H216" s="270">
        <v>0</v>
      </c>
      <c r="I216" s="268">
        <v>0</v>
      </c>
      <c r="J216" s="268">
        <v>0</v>
      </c>
      <c r="K216" s="270">
        <f t="shared" si="44"/>
        <v>0</v>
      </c>
      <c r="L216" s="270">
        <f t="shared" si="46"/>
        <v>0</v>
      </c>
      <c r="M216" s="270">
        <f t="shared" si="47"/>
        <v>0</v>
      </c>
      <c r="N216" s="270">
        <f t="shared" si="48"/>
        <v>0</v>
      </c>
      <c r="O216" s="270">
        <f t="shared" si="49"/>
        <v>0</v>
      </c>
      <c r="P216" s="271">
        <f t="shared" si="50"/>
        <v>0</v>
      </c>
    </row>
    <row r="217" spans="1:16" ht="21" customHeight="1">
      <c r="A217" s="67">
        <v>27</v>
      </c>
      <c r="B217" s="69" t="s">
        <v>16</v>
      </c>
      <c r="C217" s="270">
        <v>0</v>
      </c>
      <c r="D217" s="268">
        <f t="shared" si="51"/>
        <v>0</v>
      </c>
      <c r="E217" s="269"/>
      <c r="F217" s="269">
        <v>0</v>
      </c>
      <c r="G217" s="269">
        <v>0</v>
      </c>
      <c r="H217" s="270">
        <v>0</v>
      </c>
      <c r="I217" s="268">
        <v>0</v>
      </c>
      <c r="J217" s="268">
        <v>0</v>
      </c>
      <c r="K217" s="270">
        <f t="shared" si="44"/>
        <v>0</v>
      </c>
      <c r="L217" s="270">
        <f t="shared" si="46"/>
        <v>0</v>
      </c>
      <c r="M217" s="270">
        <f t="shared" si="47"/>
        <v>0</v>
      </c>
      <c r="N217" s="270">
        <f t="shared" si="48"/>
        <v>0</v>
      </c>
      <c r="O217" s="270">
        <f t="shared" si="49"/>
        <v>0</v>
      </c>
      <c r="P217" s="271">
        <f t="shared" si="50"/>
        <v>0</v>
      </c>
    </row>
    <row r="218" spans="1:16" s="60" customFormat="1" ht="21" customHeight="1">
      <c r="A218" s="78">
        <v>28</v>
      </c>
      <c r="B218" s="69" t="s">
        <v>7</v>
      </c>
      <c r="C218" s="270">
        <v>0.56084</v>
      </c>
      <c r="D218" s="268">
        <f t="shared" si="51"/>
        <v>0.037</v>
      </c>
      <c r="E218" s="269">
        <v>0.016</v>
      </c>
      <c r="F218" s="269">
        <v>0.011</v>
      </c>
      <c r="G218" s="269">
        <v>0.014</v>
      </c>
      <c r="H218" s="270">
        <v>0.018</v>
      </c>
      <c r="I218" s="268">
        <v>0.022</v>
      </c>
      <c r="J218" s="268">
        <v>0.12</v>
      </c>
      <c r="K218" s="270">
        <f t="shared" si="44"/>
        <v>-0.020999999999999998</v>
      </c>
      <c r="L218" s="270">
        <f t="shared" si="46"/>
        <v>0.005000000000000001</v>
      </c>
      <c r="M218" s="270">
        <f t="shared" si="47"/>
        <v>0.002</v>
      </c>
      <c r="N218" s="270">
        <f t="shared" si="48"/>
        <v>-0.0019999999999999983</v>
      </c>
      <c r="O218" s="270">
        <f t="shared" si="49"/>
        <v>-0.005999999999999998</v>
      </c>
      <c r="P218" s="271">
        <f t="shared" si="50"/>
        <v>-0.104</v>
      </c>
    </row>
    <row r="219" spans="1:16" ht="21" customHeight="1">
      <c r="A219" s="78">
        <v>29</v>
      </c>
      <c r="B219" s="69" t="s">
        <v>57</v>
      </c>
      <c r="C219" s="270">
        <v>0.0099</v>
      </c>
      <c r="D219" s="268">
        <f t="shared" si="51"/>
        <v>0</v>
      </c>
      <c r="E219" s="269"/>
      <c r="F219" s="269">
        <v>0</v>
      </c>
      <c r="G219" s="269">
        <v>0</v>
      </c>
      <c r="H219" s="270">
        <v>0</v>
      </c>
      <c r="I219" s="268">
        <v>0</v>
      </c>
      <c r="J219" s="268">
        <v>0</v>
      </c>
      <c r="K219" s="270">
        <f t="shared" si="44"/>
        <v>0</v>
      </c>
      <c r="L219" s="270">
        <f t="shared" si="46"/>
        <v>0</v>
      </c>
      <c r="M219" s="270">
        <f t="shared" si="47"/>
        <v>0</v>
      </c>
      <c r="N219" s="270">
        <f t="shared" si="48"/>
        <v>0</v>
      </c>
      <c r="O219" s="270">
        <f t="shared" si="49"/>
        <v>0</v>
      </c>
      <c r="P219" s="271">
        <f t="shared" si="50"/>
        <v>0</v>
      </c>
    </row>
    <row r="220" spans="1:16" ht="21" customHeight="1" thickBot="1">
      <c r="A220" s="149"/>
      <c r="B220" s="150" t="s">
        <v>0</v>
      </c>
      <c r="C220" s="272">
        <f>SUM(C191:C219)</f>
        <v>10.46859</v>
      </c>
      <c r="D220" s="273">
        <f>SUM(D191:D219)</f>
        <v>6.4353792</v>
      </c>
      <c r="E220" s="274">
        <f aca="true" t="shared" si="52" ref="E220:K220">SUM(E191:E219)</f>
        <v>6.764398</v>
      </c>
      <c r="F220" s="274">
        <f t="shared" si="52"/>
        <v>5.134112</v>
      </c>
      <c r="G220" s="274">
        <f t="shared" si="52"/>
        <v>7.028810000000001</v>
      </c>
      <c r="H220" s="274">
        <f t="shared" si="52"/>
        <v>6.658544</v>
      </c>
      <c r="I220" s="274">
        <f t="shared" si="52"/>
        <v>6.10043</v>
      </c>
      <c r="J220" s="274">
        <f t="shared" si="52"/>
        <v>7.254999999999999</v>
      </c>
      <c r="K220" s="272">
        <f t="shared" si="52"/>
        <v>0.32901880000000006</v>
      </c>
      <c r="L220" s="272">
        <f t="shared" si="46"/>
        <v>1.630286</v>
      </c>
      <c r="M220" s="272">
        <f t="shared" si="47"/>
        <v>-0.264412000000001</v>
      </c>
      <c r="N220" s="272">
        <f t="shared" si="48"/>
        <v>0.10585399999999989</v>
      </c>
      <c r="O220" s="272">
        <f t="shared" si="49"/>
        <v>0.6639679999999997</v>
      </c>
      <c r="P220" s="275">
        <f t="shared" si="50"/>
        <v>-0.4906019999999991</v>
      </c>
    </row>
    <row r="221" spans="1:16" ht="21" customHeight="1">
      <c r="A221" s="21"/>
      <c r="B221" s="22" t="s">
        <v>75</v>
      </c>
      <c r="C221" s="22"/>
      <c r="D221" s="22"/>
      <c r="E221" s="306"/>
      <c r="F221" s="310"/>
      <c r="G221" s="119"/>
      <c r="H221" s="119"/>
      <c r="I221" s="119"/>
      <c r="J221" s="119"/>
      <c r="K221" s="23"/>
      <c r="L221" s="23"/>
      <c r="M221" s="23"/>
      <c r="N221" s="23"/>
      <c r="O221" s="23"/>
      <c r="P221" s="23"/>
    </row>
    <row r="222" spans="1:16" ht="21" customHeight="1" thickBot="1">
      <c r="A222" s="19"/>
      <c r="B222" s="141" t="s">
        <v>47</v>
      </c>
      <c r="C222" s="19"/>
      <c r="O222" s="166" t="s">
        <v>53</v>
      </c>
      <c r="P222" s="166"/>
    </row>
    <row r="223" spans="1:16" ht="21" customHeight="1">
      <c r="A223" s="175" t="s">
        <v>29</v>
      </c>
      <c r="B223" s="177" t="s">
        <v>18</v>
      </c>
      <c r="C223" s="179" t="s">
        <v>17</v>
      </c>
      <c r="D223" s="201" t="s">
        <v>38</v>
      </c>
      <c r="E223" s="201"/>
      <c r="F223" s="201"/>
      <c r="G223" s="201"/>
      <c r="H223" s="201"/>
      <c r="I223" s="201"/>
      <c r="J223" s="201"/>
      <c r="K223" s="171" t="s">
        <v>39</v>
      </c>
      <c r="L223" s="171"/>
      <c r="M223" s="171"/>
      <c r="N223" s="171"/>
      <c r="O223" s="171"/>
      <c r="P223" s="172"/>
    </row>
    <row r="224" spans="1:16" ht="21" customHeight="1">
      <c r="A224" s="176"/>
      <c r="B224" s="178"/>
      <c r="C224" s="180"/>
      <c r="D224" s="170" t="s">
        <v>73</v>
      </c>
      <c r="E224" s="308" t="s">
        <v>70</v>
      </c>
      <c r="F224" s="168" t="s">
        <v>66</v>
      </c>
      <c r="G224" s="168" t="s">
        <v>65</v>
      </c>
      <c r="H224" s="168" t="s">
        <v>62</v>
      </c>
      <c r="I224" s="168" t="s">
        <v>61</v>
      </c>
      <c r="J224" s="168" t="s">
        <v>59</v>
      </c>
      <c r="K224" s="173" t="s">
        <v>73</v>
      </c>
      <c r="L224" s="167" t="s">
        <v>66</v>
      </c>
      <c r="M224" s="167" t="s">
        <v>65</v>
      </c>
      <c r="N224" s="167" t="s">
        <v>62</v>
      </c>
      <c r="O224" s="167" t="s">
        <v>61</v>
      </c>
      <c r="P224" s="174" t="s">
        <v>59</v>
      </c>
    </row>
    <row r="225" spans="1:16" ht="21" customHeight="1">
      <c r="A225" s="176"/>
      <c r="B225" s="178"/>
      <c r="C225" s="180"/>
      <c r="D225" s="170"/>
      <c r="E225" s="308"/>
      <c r="F225" s="168"/>
      <c r="G225" s="168"/>
      <c r="H225" s="168"/>
      <c r="I225" s="168"/>
      <c r="J225" s="168"/>
      <c r="K225" s="173"/>
      <c r="L225" s="167"/>
      <c r="M225" s="167"/>
      <c r="N225" s="167"/>
      <c r="O225" s="167"/>
      <c r="P225" s="174"/>
    </row>
    <row r="226" spans="1:16" ht="21" customHeight="1">
      <c r="A226" s="176"/>
      <c r="B226" s="178"/>
      <c r="C226" s="180"/>
      <c r="D226" s="170"/>
      <c r="E226" s="308"/>
      <c r="F226" s="168"/>
      <c r="G226" s="168"/>
      <c r="H226" s="168"/>
      <c r="I226" s="168"/>
      <c r="J226" s="168"/>
      <c r="K226" s="173"/>
      <c r="L226" s="167"/>
      <c r="M226" s="167"/>
      <c r="N226" s="167"/>
      <c r="O226" s="167"/>
      <c r="P226" s="174"/>
    </row>
    <row r="227" spans="1:16" ht="21" customHeight="1">
      <c r="A227" s="155">
        <v>1</v>
      </c>
      <c r="B227" s="31">
        <v>2</v>
      </c>
      <c r="C227" s="152">
        <v>3</v>
      </c>
      <c r="D227" s="153">
        <v>4</v>
      </c>
      <c r="E227" s="154">
        <v>5</v>
      </c>
      <c r="F227" s="309">
        <v>6</v>
      </c>
      <c r="G227" s="154">
        <v>7</v>
      </c>
      <c r="H227" s="154">
        <v>8</v>
      </c>
      <c r="I227" s="154">
        <v>9</v>
      </c>
      <c r="J227" s="154">
        <v>10</v>
      </c>
      <c r="K227" s="31">
        <v>11</v>
      </c>
      <c r="L227" s="31">
        <v>12</v>
      </c>
      <c r="M227" s="31">
        <v>13</v>
      </c>
      <c r="N227" s="31">
        <v>14</v>
      </c>
      <c r="O227" s="31">
        <v>15</v>
      </c>
      <c r="P227" s="156">
        <v>16</v>
      </c>
    </row>
    <row r="228" spans="1:19" s="60" customFormat="1" ht="21" customHeight="1">
      <c r="A228" s="67">
        <v>1</v>
      </c>
      <c r="B228" s="68" t="s">
        <v>55</v>
      </c>
      <c r="C228" s="268">
        <v>0</v>
      </c>
      <c r="D228" s="268">
        <f>AVERAGE(F228:J228)</f>
        <v>0</v>
      </c>
      <c r="E228" s="269"/>
      <c r="F228" s="269">
        <v>0</v>
      </c>
      <c r="G228" s="269">
        <v>0</v>
      </c>
      <c r="H228" s="270">
        <v>0</v>
      </c>
      <c r="I228" s="268">
        <v>0</v>
      </c>
      <c r="J228" s="268">
        <v>0</v>
      </c>
      <c r="K228" s="270">
        <f aca="true" t="shared" si="53" ref="K228:K255">AVERAGE(L228:P228)</f>
        <v>0</v>
      </c>
      <c r="L228" s="270">
        <f>E228-F228</f>
        <v>0</v>
      </c>
      <c r="M228" s="270">
        <f>E228-G228</f>
        <v>0</v>
      </c>
      <c r="N228" s="270">
        <f>E228-H228</f>
        <v>0</v>
      </c>
      <c r="O228" s="270">
        <f>E228-I228</f>
        <v>0</v>
      </c>
      <c r="P228" s="271">
        <f>E228-J228</f>
        <v>0</v>
      </c>
      <c r="Q228" s="136"/>
      <c r="R228" s="136"/>
      <c r="S228" s="136"/>
    </row>
    <row r="229" spans="1:19" ht="21" customHeight="1">
      <c r="A229" s="67">
        <v>2</v>
      </c>
      <c r="B229" s="68" t="s">
        <v>20</v>
      </c>
      <c r="C229" s="270">
        <v>0</v>
      </c>
      <c r="D229" s="268">
        <f>AVERAGE(F229:J229)</f>
        <v>0</v>
      </c>
      <c r="E229" s="269"/>
      <c r="F229" s="269">
        <v>0</v>
      </c>
      <c r="G229" s="269">
        <v>0</v>
      </c>
      <c r="H229" s="270">
        <v>0</v>
      </c>
      <c r="I229" s="268">
        <v>0</v>
      </c>
      <c r="J229" s="268">
        <v>0</v>
      </c>
      <c r="K229" s="270">
        <f t="shared" si="53"/>
        <v>0</v>
      </c>
      <c r="L229" s="270">
        <f aca="true" t="shared" si="54" ref="L229:L256">E229-F229</f>
        <v>0</v>
      </c>
      <c r="M229" s="270">
        <f aca="true" t="shared" si="55" ref="M229:M256">E229-G229</f>
        <v>0</v>
      </c>
      <c r="N229" s="270">
        <f aca="true" t="shared" si="56" ref="N229:N256">E229-H229</f>
        <v>0</v>
      </c>
      <c r="O229" s="270">
        <f aca="true" t="shared" si="57" ref="O229:O256">E229-I229</f>
        <v>0</v>
      </c>
      <c r="P229" s="271">
        <f aca="true" t="shared" si="58" ref="P229:P256">E229-J229</f>
        <v>0</v>
      </c>
      <c r="Q229" s="20"/>
      <c r="R229" s="20"/>
      <c r="S229" s="20"/>
    </row>
    <row r="230" spans="1:19" s="60" customFormat="1" ht="21" customHeight="1">
      <c r="A230" s="67">
        <v>3</v>
      </c>
      <c r="B230" s="68" t="s">
        <v>1</v>
      </c>
      <c r="C230" s="270">
        <v>0</v>
      </c>
      <c r="D230" s="268">
        <f>AVERAGE(F230:J230)</f>
        <v>0</v>
      </c>
      <c r="E230" s="269"/>
      <c r="F230" s="269">
        <v>0</v>
      </c>
      <c r="G230" s="269">
        <v>0</v>
      </c>
      <c r="H230" s="270">
        <v>0</v>
      </c>
      <c r="I230" s="268">
        <v>0</v>
      </c>
      <c r="J230" s="268">
        <v>0</v>
      </c>
      <c r="K230" s="270">
        <f t="shared" si="53"/>
        <v>0</v>
      </c>
      <c r="L230" s="270">
        <f t="shared" si="54"/>
        <v>0</v>
      </c>
      <c r="M230" s="270">
        <f t="shared" si="55"/>
        <v>0</v>
      </c>
      <c r="N230" s="270">
        <f t="shared" si="56"/>
        <v>0</v>
      </c>
      <c r="O230" s="270">
        <f t="shared" si="57"/>
        <v>0</v>
      </c>
      <c r="P230" s="271">
        <f t="shared" si="58"/>
        <v>0</v>
      </c>
      <c r="Q230" s="136"/>
      <c r="R230" s="136"/>
      <c r="S230" s="136"/>
    </row>
    <row r="231" spans="1:19" s="60" customFormat="1" ht="21" customHeight="1">
      <c r="A231" s="67">
        <v>4</v>
      </c>
      <c r="B231" s="68" t="s">
        <v>8</v>
      </c>
      <c r="C231" s="270">
        <v>0.46691</v>
      </c>
      <c r="D231" s="268">
        <f>AVERAGE(F231:J231)</f>
        <v>0.046</v>
      </c>
      <c r="E231" s="269">
        <v>0.27</v>
      </c>
      <c r="F231" s="269">
        <v>0.23</v>
      </c>
      <c r="G231" s="269">
        <v>0</v>
      </c>
      <c r="H231" s="270">
        <v>0</v>
      </c>
      <c r="I231" s="268">
        <v>0</v>
      </c>
      <c r="J231" s="268">
        <v>0</v>
      </c>
      <c r="K231" s="270">
        <f t="shared" si="53"/>
        <v>0.22400000000000003</v>
      </c>
      <c r="L231" s="270">
        <f t="shared" si="54"/>
        <v>0.04000000000000001</v>
      </c>
      <c r="M231" s="270">
        <f t="shared" si="55"/>
        <v>0.27</v>
      </c>
      <c r="N231" s="270">
        <f t="shared" si="56"/>
        <v>0.27</v>
      </c>
      <c r="O231" s="270">
        <f t="shared" si="57"/>
        <v>0.27</v>
      </c>
      <c r="P231" s="271">
        <f t="shared" si="58"/>
        <v>0.27</v>
      </c>
      <c r="Q231" s="136"/>
      <c r="R231" s="136"/>
      <c r="S231" s="136"/>
    </row>
    <row r="232" spans="1:19" s="60" customFormat="1" ht="21" customHeight="1">
      <c r="A232" s="67">
        <v>5</v>
      </c>
      <c r="B232" s="69" t="s">
        <v>9</v>
      </c>
      <c r="C232" s="270">
        <v>2.07982</v>
      </c>
      <c r="D232" s="268">
        <f>AVERAGE(F232:J232)</f>
        <v>2.26668</v>
      </c>
      <c r="E232" s="269">
        <v>2.4809</v>
      </c>
      <c r="F232" s="269">
        <v>2.3626</v>
      </c>
      <c r="G232" s="269">
        <v>2.2335</v>
      </c>
      <c r="H232" s="270">
        <v>2.3465</v>
      </c>
      <c r="I232" s="268">
        <v>2.0438</v>
      </c>
      <c r="J232" s="268">
        <v>2.347</v>
      </c>
      <c r="K232" s="270">
        <f t="shared" si="53"/>
        <v>0.21422000000000016</v>
      </c>
      <c r="L232" s="270">
        <f t="shared" si="54"/>
        <v>0.11830000000000007</v>
      </c>
      <c r="M232" s="270">
        <f t="shared" si="55"/>
        <v>0.2474000000000003</v>
      </c>
      <c r="N232" s="270">
        <f t="shared" si="56"/>
        <v>0.1344000000000003</v>
      </c>
      <c r="O232" s="270">
        <f t="shared" si="57"/>
        <v>0.43710000000000004</v>
      </c>
      <c r="P232" s="271">
        <f t="shared" si="58"/>
        <v>0.13390000000000013</v>
      </c>
      <c r="Q232" s="136"/>
      <c r="R232" s="136"/>
      <c r="S232" s="136"/>
    </row>
    <row r="233" spans="1:19" s="60" customFormat="1" ht="21" customHeight="1">
      <c r="A233" s="67">
        <v>6</v>
      </c>
      <c r="B233" s="69" t="s">
        <v>11</v>
      </c>
      <c r="C233" s="270">
        <v>0</v>
      </c>
      <c r="D233" s="268">
        <f aca="true" t="shared" si="59" ref="D233:D253">AVERAGE(F233:J233)</f>
        <v>0</v>
      </c>
      <c r="E233" s="269"/>
      <c r="F233" s="269">
        <v>0</v>
      </c>
      <c r="G233" s="269">
        <v>0</v>
      </c>
      <c r="H233" s="270">
        <v>0</v>
      </c>
      <c r="I233" s="268">
        <v>0</v>
      </c>
      <c r="J233" s="268">
        <v>0</v>
      </c>
      <c r="K233" s="270">
        <f t="shared" si="53"/>
        <v>0</v>
      </c>
      <c r="L233" s="270">
        <f t="shared" si="54"/>
        <v>0</v>
      </c>
      <c r="M233" s="270">
        <f t="shared" si="55"/>
        <v>0</v>
      </c>
      <c r="N233" s="270">
        <f t="shared" si="56"/>
        <v>0</v>
      </c>
      <c r="O233" s="270">
        <f t="shared" si="57"/>
        <v>0</v>
      </c>
      <c r="P233" s="271">
        <f t="shared" si="58"/>
        <v>0</v>
      </c>
      <c r="Q233" s="136"/>
      <c r="R233" s="136"/>
      <c r="S233" s="136"/>
    </row>
    <row r="234" spans="1:19" s="60" customFormat="1" ht="21" customHeight="1">
      <c r="A234" s="67">
        <v>7</v>
      </c>
      <c r="B234" s="69" t="s">
        <v>2</v>
      </c>
      <c r="C234" s="270">
        <v>0</v>
      </c>
      <c r="D234" s="268">
        <f t="shared" si="59"/>
        <v>0</v>
      </c>
      <c r="E234" s="269"/>
      <c r="F234" s="269">
        <v>0</v>
      </c>
      <c r="G234" s="269">
        <v>0</v>
      </c>
      <c r="H234" s="270">
        <v>0</v>
      </c>
      <c r="I234" s="268">
        <v>0</v>
      </c>
      <c r="J234" s="268">
        <v>0</v>
      </c>
      <c r="K234" s="270">
        <f t="shared" si="53"/>
        <v>0</v>
      </c>
      <c r="L234" s="270">
        <f t="shared" si="54"/>
        <v>0</v>
      </c>
      <c r="M234" s="270">
        <f t="shared" si="55"/>
        <v>0</v>
      </c>
      <c r="N234" s="270">
        <f t="shared" si="56"/>
        <v>0</v>
      </c>
      <c r="O234" s="270">
        <f t="shared" si="57"/>
        <v>0</v>
      </c>
      <c r="P234" s="271">
        <f t="shared" si="58"/>
        <v>0</v>
      </c>
      <c r="Q234" s="136"/>
      <c r="R234" s="136"/>
      <c r="S234" s="136"/>
    </row>
    <row r="235" spans="1:19" s="60" customFormat="1" ht="21" customHeight="1">
      <c r="A235" s="67">
        <v>8</v>
      </c>
      <c r="B235" s="69" t="s">
        <v>3</v>
      </c>
      <c r="C235" s="270">
        <v>0</v>
      </c>
      <c r="D235" s="268">
        <f t="shared" si="59"/>
        <v>0</v>
      </c>
      <c r="E235" s="269"/>
      <c r="F235" s="269">
        <v>0</v>
      </c>
      <c r="G235" s="269">
        <v>0</v>
      </c>
      <c r="H235" s="270">
        <v>0</v>
      </c>
      <c r="I235" s="268">
        <v>0</v>
      </c>
      <c r="J235" s="268">
        <v>0</v>
      </c>
      <c r="K235" s="270">
        <f t="shared" si="53"/>
        <v>0</v>
      </c>
      <c r="L235" s="270">
        <f t="shared" si="54"/>
        <v>0</v>
      </c>
      <c r="M235" s="270">
        <f t="shared" si="55"/>
        <v>0</v>
      </c>
      <c r="N235" s="270">
        <f t="shared" si="56"/>
        <v>0</v>
      </c>
      <c r="O235" s="270">
        <f t="shared" si="57"/>
        <v>0</v>
      </c>
      <c r="P235" s="271">
        <f t="shared" si="58"/>
        <v>0</v>
      </c>
      <c r="Q235" s="136"/>
      <c r="R235" s="136"/>
      <c r="S235" s="136"/>
    </row>
    <row r="236" spans="1:19" s="60" customFormat="1" ht="21" customHeight="1">
      <c r="A236" s="67">
        <v>9</v>
      </c>
      <c r="B236" s="69" t="s">
        <v>4</v>
      </c>
      <c r="C236" s="270">
        <v>0</v>
      </c>
      <c r="D236" s="268">
        <f t="shared" si="59"/>
        <v>0</v>
      </c>
      <c r="E236" s="269"/>
      <c r="F236" s="269">
        <v>0</v>
      </c>
      <c r="G236" s="269">
        <v>0</v>
      </c>
      <c r="H236" s="270">
        <v>0</v>
      </c>
      <c r="I236" s="268">
        <v>0</v>
      </c>
      <c r="J236" s="268">
        <v>0</v>
      </c>
      <c r="K236" s="270">
        <f t="shared" si="53"/>
        <v>0</v>
      </c>
      <c r="L236" s="270">
        <f t="shared" si="54"/>
        <v>0</v>
      </c>
      <c r="M236" s="270">
        <f t="shared" si="55"/>
        <v>0</v>
      </c>
      <c r="N236" s="270">
        <f t="shared" si="56"/>
        <v>0</v>
      </c>
      <c r="O236" s="270">
        <f t="shared" si="57"/>
        <v>0</v>
      </c>
      <c r="P236" s="271">
        <f t="shared" si="58"/>
        <v>0</v>
      </c>
      <c r="Q236" s="136"/>
      <c r="R236" s="136"/>
      <c r="S236" s="136"/>
    </row>
    <row r="237" spans="1:19" s="60" customFormat="1" ht="21" customHeight="1">
      <c r="A237" s="67">
        <v>10</v>
      </c>
      <c r="B237" s="68" t="s">
        <v>5</v>
      </c>
      <c r="C237" s="270">
        <v>0</v>
      </c>
      <c r="D237" s="268">
        <f t="shared" si="59"/>
        <v>0</v>
      </c>
      <c r="E237" s="269"/>
      <c r="F237" s="269">
        <v>0</v>
      </c>
      <c r="G237" s="269">
        <v>0</v>
      </c>
      <c r="H237" s="270">
        <v>0</v>
      </c>
      <c r="I237" s="268">
        <v>0</v>
      </c>
      <c r="J237" s="268">
        <v>0</v>
      </c>
      <c r="K237" s="270">
        <f t="shared" si="53"/>
        <v>0</v>
      </c>
      <c r="L237" s="270">
        <f t="shared" si="54"/>
        <v>0</v>
      </c>
      <c r="M237" s="270">
        <f t="shared" si="55"/>
        <v>0</v>
      </c>
      <c r="N237" s="270">
        <f t="shared" si="56"/>
        <v>0</v>
      </c>
      <c r="O237" s="270">
        <f t="shared" si="57"/>
        <v>0</v>
      </c>
      <c r="P237" s="271">
        <f t="shared" si="58"/>
        <v>0</v>
      </c>
      <c r="Q237" s="136"/>
      <c r="R237" s="136"/>
      <c r="S237" s="136"/>
    </row>
    <row r="238" spans="1:19" s="60" customFormat="1" ht="21" customHeight="1">
      <c r="A238" s="67">
        <v>11</v>
      </c>
      <c r="B238" s="68" t="s">
        <v>12</v>
      </c>
      <c r="C238" s="270">
        <v>0</v>
      </c>
      <c r="D238" s="268">
        <f t="shared" si="59"/>
        <v>0</v>
      </c>
      <c r="E238" s="269"/>
      <c r="F238" s="269">
        <v>0</v>
      </c>
      <c r="G238" s="269">
        <v>0</v>
      </c>
      <c r="H238" s="270">
        <v>0</v>
      </c>
      <c r="I238" s="268">
        <v>0</v>
      </c>
      <c r="J238" s="268">
        <v>0</v>
      </c>
      <c r="K238" s="270">
        <f t="shared" si="53"/>
        <v>0</v>
      </c>
      <c r="L238" s="270">
        <f t="shared" si="54"/>
        <v>0</v>
      </c>
      <c r="M238" s="270">
        <f t="shared" si="55"/>
        <v>0</v>
      </c>
      <c r="N238" s="270">
        <f t="shared" si="56"/>
        <v>0</v>
      </c>
      <c r="O238" s="270">
        <f t="shared" si="57"/>
        <v>0</v>
      </c>
      <c r="P238" s="271">
        <f t="shared" si="58"/>
        <v>0</v>
      </c>
      <c r="Q238" s="136"/>
      <c r="R238" s="136"/>
      <c r="S238" s="136"/>
    </row>
    <row r="239" spans="1:19" ht="21" customHeight="1">
      <c r="A239" s="67">
        <v>12</v>
      </c>
      <c r="B239" s="68" t="s">
        <v>21</v>
      </c>
      <c r="C239" s="270">
        <v>0</v>
      </c>
      <c r="D239" s="268">
        <f t="shared" si="59"/>
        <v>0</v>
      </c>
      <c r="E239" s="269"/>
      <c r="F239" s="269">
        <v>0</v>
      </c>
      <c r="G239" s="269">
        <v>0</v>
      </c>
      <c r="H239" s="270">
        <v>0</v>
      </c>
      <c r="I239" s="268">
        <v>0</v>
      </c>
      <c r="J239" s="268">
        <v>0</v>
      </c>
      <c r="K239" s="270">
        <f t="shared" si="53"/>
        <v>0</v>
      </c>
      <c r="L239" s="270">
        <f t="shared" si="54"/>
        <v>0</v>
      </c>
      <c r="M239" s="270">
        <f t="shared" si="55"/>
        <v>0</v>
      </c>
      <c r="N239" s="270">
        <f t="shared" si="56"/>
        <v>0</v>
      </c>
      <c r="O239" s="270">
        <f t="shared" si="57"/>
        <v>0</v>
      </c>
      <c r="P239" s="271">
        <f t="shared" si="58"/>
        <v>0</v>
      </c>
      <c r="Q239" s="20"/>
      <c r="R239" s="20"/>
      <c r="S239" s="20"/>
    </row>
    <row r="240" spans="1:19" s="60" customFormat="1" ht="21" customHeight="1">
      <c r="A240" s="67">
        <v>13</v>
      </c>
      <c r="B240" s="73" t="s">
        <v>13</v>
      </c>
      <c r="C240" s="270">
        <v>0</v>
      </c>
      <c r="D240" s="268">
        <f t="shared" si="59"/>
        <v>0</v>
      </c>
      <c r="E240" s="269"/>
      <c r="F240" s="269">
        <v>0</v>
      </c>
      <c r="G240" s="269">
        <v>0</v>
      </c>
      <c r="H240" s="270">
        <v>0</v>
      </c>
      <c r="I240" s="268">
        <v>0</v>
      </c>
      <c r="J240" s="268">
        <v>0</v>
      </c>
      <c r="K240" s="270">
        <f t="shared" si="53"/>
        <v>0</v>
      </c>
      <c r="L240" s="270">
        <f t="shared" si="54"/>
        <v>0</v>
      </c>
      <c r="M240" s="270">
        <f t="shared" si="55"/>
        <v>0</v>
      </c>
      <c r="N240" s="270">
        <f t="shared" si="56"/>
        <v>0</v>
      </c>
      <c r="O240" s="270">
        <f t="shared" si="57"/>
        <v>0</v>
      </c>
      <c r="P240" s="271">
        <f t="shared" si="58"/>
        <v>0</v>
      </c>
      <c r="Q240" s="136"/>
      <c r="R240" s="136"/>
      <c r="S240" s="136"/>
    </row>
    <row r="241" spans="1:19" s="60" customFormat="1" ht="21" customHeight="1">
      <c r="A241" s="67">
        <v>14</v>
      </c>
      <c r="B241" s="68" t="s">
        <v>14</v>
      </c>
      <c r="C241" s="270">
        <v>0</v>
      </c>
      <c r="D241" s="268">
        <f t="shared" si="59"/>
        <v>0</v>
      </c>
      <c r="E241" s="269"/>
      <c r="F241" s="269">
        <v>0</v>
      </c>
      <c r="G241" s="269">
        <v>0</v>
      </c>
      <c r="H241" s="270">
        <v>0</v>
      </c>
      <c r="I241" s="268">
        <v>0</v>
      </c>
      <c r="J241" s="268">
        <v>0</v>
      </c>
      <c r="K241" s="270">
        <f t="shared" si="53"/>
        <v>0</v>
      </c>
      <c r="L241" s="270">
        <f t="shared" si="54"/>
        <v>0</v>
      </c>
      <c r="M241" s="270">
        <f t="shared" si="55"/>
        <v>0</v>
      </c>
      <c r="N241" s="270">
        <f t="shared" si="56"/>
        <v>0</v>
      </c>
      <c r="O241" s="270">
        <f t="shared" si="57"/>
        <v>0</v>
      </c>
      <c r="P241" s="271">
        <f t="shared" si="58"/>
        <v>0</v>
      </c>
      <c r="Q241" s="136"/>
      <c r="R241" s="136"/>
      <c r="S241" s="136"/>
    </row>
    <row r="242" spans="1:19" ht="21" customHeight="1">
      <c r="A242" s="67">
        <v>15</v>
      </c>
      <c r="B242" s="68" t="s">
        <v>22</v>
      </c>
      <c r="C242" s="270">
        <v>0</v>
      </c>
      <c r="D242" s="268">
        <f t="shared" si="59"/>
        <v>0</v>
      </c>
      <c r="E242" s="269"/>
      <c r="F242" s="269">
        <v>0</v>
      </c>
      <c r="G242" s="269">
        <v>0</v>
      </c>
      <c r="H242" s="270">
        <v>0</v>
      </c>
      <c r="I242" s="268">
        <v>0</v>
      </c>
      <c r="J242" s="268">
        <v>0</v>
      </c>
      <c r="K242" s="270">
        <f t="shared" si="53"/>
        <v>0</v>
      </c>
      <c r="L242" s="270">
        <f t="shared" si="54"/>
        <v>0</v>
      </c>
      <c r="M242" s="270">
        <f t="shared" si="55"/>
        <v>0</v>
      </c>
      <c r="N242" s="270">
        <f t="shared" si="56"/>
        <v>0</v>
      </c>
      <c r="O242" s="270">
        <f t="shared" si="57"/>
        <v>0</v>
      </c>
      <c r="P242" s="271">
        <f t="shared" si="58"/>
        <v>0</v>
      </c>
      <c r="Q242" s="20"/>
      <c r="R242" s="20"/>
      <c r="S242" s="20"/>
    </row>
    <row r="243" spans="1:19" ht="21" customHeight="1">
      <c r="A243" s="67">
        <v>16</v>
      </c>
      <c r="B243" s="68" t="s">
        <v>23</v>
      </c>
      <c r="C243" s="270">
        <v>0</v>
      </c>
      <c r="D243" s="268">
        <f t="shared" si="59"/>
        <v>0</v>
      </c>
      <c r="E243" s="269"/>
      <c r="F243" s="269">
        <v>0</v>
      </c>
      <c r="G243" s="269">
        <v>0</v>
      </c>
      <c r="H243" s="270">
        <v>0</v>
      </c>
      <c r="I243" s="268">
        <v>0</v>
      </c>
      <c r="J243" s="268">
        <v>0</v>
      </c>
      <c r="K243" s="270">
        <f t="shared" si="53"/>
        <v>0</v>
      </c>
      <c r="L243" s="270">
        <f t="shared" si="54"/>
        <v>0</v>
      </c>
      <c r="M243" s="270">
        <f t="shared" si="55"/>
        <v>0</v>
      </c>
      <c r="N243" s="270">
        <f t="shared" si="56"/>
        <v>0</v>
      </c>
      <c r="O243" s="270">
        <f t="shared" si="57"/>
        <v>0</v>
      </c>
      <c r="P243" s="271">
        <f t="shared" si="58"/>
        <v>0</v>
      </c>
      <c r="Q243" s="20"/>
      <c r="R243" s="20"/>
      <c r="S243" s="20"/>
    </row>
    <row r="244" spans="1:19" ht="21" customHeight="1">
      <c r="A244" s="67">
        <v>17</v>
      </c>
      <c r="B244" s="68" t="s">
        <v>25</v>
      </c>
      <c r="C244" s="270">
        <v>0</v>
      </c>
      <c r="D244" s="268">
        <f t="shared" si="59"/>
        <v>0</v>
      </c>
      <c r="E244" s="269"/>
      <c r="F244" s="269">
        <v>0</v>
      </c>
      <c r="G244" s="269">
        <v>0</v>
      </c>
      <c r="H244" s="270">
        <v>0</v>
      </c>
      <c r="I244" s="268">
        <v>0</v>
      </c>
      <c r="J244" s="268">
        <v>0</v>
      </c>
      <c r="K244" s="270">
        <f t="shared" si="53"/>
        <v>0</v>
      </c>
      <c r="L244" s="270">
        <f t="shared" si="54"/>
        <v>0</v>
      </c>
      <c r="M244" s="270">
        <f t="shared" si="55"/>
        <v>0</v>
      </c>
      <c r="N244" s="270">
        <f t="shared" si="56"/>
        <v>0</v>
      </c>
      <c r="O244" s="270">
        <f t="shared" si="57"/>
        <v>0</v>
      </c>
      <c r="P244" s="271">
        <f t="shared" si="58"/>
        <v>0</v>
      </c>
      <c r="Q244" s="20"/>
      <c r="R244" s="20"/>
      <c r="S244" s="20"/>
    </row>
    <row r="245" spans="1:19" s="60" customFormat="1" ht="21" customHeight="1">
      <c r="A245" s="67">
        <v>18</v>
      </c>
      <c r="B245" s="68" t="s">
        <v>24</v>
      </c>
      <c r="C245" s="270">
        <v>0</v>
      </c>
      <c r="D245" s="268">
        <f t="shared" si="59"/>
        <v>0</v>
      </c>
      <c r="E245" s="269"/>
      <c r="F245" s="269">
        <v>0</v>
      </c>
      <c r="G245" s="269">
        <v>0</v>
      </c>
      <c r="H245" s="270">
        <v>0</v>
      </c>
      <c r="I245" s="268">
        <v>0</v>
      </c>
      <c r="J245" s="268">
        <v>0</v>
      </c>
      <c r="K245" s="270">
        <f t="shared" si="53"/>
        <v>0</v>
      </c>
      <c r="L245" s="270">
        <f t="shared" si="54"/>
        <v>0</v>
      </c>
      <c r="M245" s="270">
        <f t="shared" si="55"/>
        <v>0</v>
      </c>
      <c r="N245" s="270">
        <f t="shared" si="56"/>
        <v>0</v>
      </c>
      <c r="O245" s="270">
        <f t="shared" si="57"/>
        <v>0</v>
      </c>
      <c r="P245" s="271">
        <f t="shared" si="58"/>
        <v>0</v>
      </c>
      <c r="Q245" s="136"/>
      <c r="R245" s="136"/>
      <c r="S245" s="136"/>
    </row>
    <row r="246" spans="1:19" s="60" customFormat="1" ht="21" customHeight="1">
      <c r="A246" s="67">
        <v>19</v>
      </c>
      <c r="B246" s="69" t="s">
        <v>19</v>
      </c>
      <c r="C246" s="270">
        <v>0</v>
      </c>
      <c r="D246" s="268">
        <f t="shared" si="59"/>
        <v>0</v>
      </c>
      <c r="E246" s="269"/>
      <c r="F246" s="269">
        <v>0</v>
      </c>
      <c r="G246" s="269">
        <v>0</v>
      </c>
      <c r="H246" s="270">
        <v>0</v>
      </c>
      <c r="I246" s="268">
        <v>0</v>
      </c>
      <c r="J246" s="268">
        <v>0</v>
      </c>
      <c r="K246" s="270">
        <f t="shared" si="53"/>
        <v>0</v>
      </c>
      <c r="L246" s="270">
        <f t="shared" si="54"/>
        <v>0</v>
      </c>
      <c r="M246" s="270">
        <f t="shared" si="55"/>
        <v>0</v>
      </c>
      <c r="N246" s="270">
        <f t="shared" si="56"/>
        <v>0</v>
      </c>
      <c r="O246" s="270">
        <f t="shared" si="57"/>
        <v>0</v>
      </c>
      <c r="P246" s="271">
        <f t="shared" si="58"/>
        <v>0</v>
      </c>
      <c r="Q246" s="136"/>
      <c r="R246" s="136"/>
      <c r="S246" s="136"/>
    </row>
    <row r="247" spans="1:19" s="60" customFormat="1" ht="21" customHeight="1">
      <c r="A247" s="67">
        <v>20</v>
      </c>
      <c r="B247" s="69" t="s">
        <v>6</v>
      </c>
      <c r="C247" s="270">
        <v>0</v>
      </c>
      <c r="D247" s="268">
        <f t="shared" si="59"/>
        <v>0</v>
      </c>
      <c r="E247" s="269"/>
      <c r="F247" s="269">
        <v>0</v>
      </c>
      <c r="G247" s="269">
        <v>0</v>
      </c>
      <c r="H247" s="270">
        <v>0</v>
      </c>
      <c r="I247" s="268">
        <v>0</v>
      </c>
      <c r="J247" s="268">
        <v>0</v>
      </c>
      <c r="K247" s="270">
        <f t="shared" si="53"/>
        <v>0</v>
      </c>
      <c r="L247" s="270">
        <f t="shared" si="54"/>
        <v>0</v>
      </c>
      <c r="M247" s="270">
        <f t="shared" si="55"/>
        <v>0</v>
      </c>
      <c r="N247" s="270">
        <f t="shared" si="56"/>
        <v>0</v>
      </c>
      <c r="O247" s="270">
        <f t="shared" si="57"/>
        <v>0</v>
      </c>
      <c r="P247" s="271">
        <f t="shared" si="58"/>
        <v>0</v>
      </c>
      <c r="Q247" s="136"/>
      <c r="R247" s="136"/>
      <c r="S247" s="136"/>
    </row>
    <row r="248" spans="1:19" s="60" customFormat="1" ht="21" customHeight="1">
      <c r="A248" s="67">
        <v>21</v>
      </c>
      <c r="B248" s="69" t="s">
        <v>10</v>
      </c>
      <c r="C248" s="270">
        <v>0</v>
      </c>
      <c r="D248" s="268">
        <f t="shared" si="59"/>
        <v>0</v>
      </c>
      <c r="E248" s="269"/>
      <c r="F248" s="269">
        <v>0</v>
      </c>
      <c r="G248" s="269">
        <v>0</v>
      </c>
      <c r="H248" s="270">
        <v>0</v>
      </c>
      <c r="I248" s="268">
        <v>0</v>
      </c>
      <c r="J248" s="268">
        <v>0</v>
      </c>
      <c r="K248" s="270">
        <f t="shared" si="53"/>
        <v>0</v>
      </c>
      <c r="L248" s="270">
        <f t="shared" si="54"/>
        <v>0</v>
      </c>
      <c r="M248" s="270">
        <f t="shared" si="55"/>
        <v>0</v>
      </c>
      <c r="N248" s="270">
        <f t="shared" si="56"/>
        <v>0</v>
      </c>
      <c r="O248" s="270">
        <f t="shared" si="57"/>
        <v>0</v>
      </c>
      <c r="P248" s="271">
        <f t="shared" si="58"/>
        <v>0</v>
      </c>
      <c r="Q248" s="136"/>
      <c r="R248" s="136"/>
      <c r="S248" s="136"/>
    </row>
    <row r="249" spans="1:19" ht="21" customHeight="1">
      <c r="A249" s="67">
        <v>22</v>
      </c>
      <c r="B249" s="69" t="s">
        <v>27</v>
      </c>
      <c r="C249" s="270">
        <v>0</v>
      </c>
      <c r="D249" s="268">
        <f t="shared" si="59"/>
        <v>0</v>
      </c>
      <c r="E249" s="269"/>
      <c r="F249" s="269">
        <v>0</v>
      </c>
      <c r="G249" s="269">
        <v>0</v>
      </c>
      <c r="H249" s="270">
        <v>0</v>
      </c>
      <c r="I249" s="268">
        <v>0</v>
      </c>
      <c r="J249" s="268">
        <v>0</v>
      </c>
      <c r="K249" s="270">
        <f t="shared" si="53"/>
        <v>0</v>
      </c>
      <c r="L249" s="270">
        <f t="shared" si="54"/>
        <v>0</v>
      </c>
      <c r="M249" s="270">
        <f t="shared" si="55"/>
        <v>0</v>
      </c>
      <c r="N249" s="270">
        <f t="shared" si="56"/>
        <v>0</v>
      </c>
      <c r="O249" s="270">
        <f t="shared" si="57"/>
        <v>0</v>
      </c>
      <c r="P249" s="271">
        <f t="shared" si="58"/>
        <v>0</v>
      </c>
      <c r="Q249" s="20"/>
      <c r="R249" s="20"/>
      <c r="S249" s="20"/>
    </row>
    <row r="250" spans="1:19" s="60" customFormat="1" ht="21" customHeight="1">
      <c r="A250" s="67">
        <v>23</v>
      </c>
      <c r="B250" s="69" t="s">
        <v>26</v>
      </c>
      <c r="C250" s="270">
        <v>0</v>
      </c>
      <c r="D250" s="268">
        <f t="shared" si="59"/>
        <v>0</v>
      </c>
      <c r="E250" s="269"/>
      <c r="F250" s="269">
        <v>0</v>
      </c>
      <c r="G250" s="269">
        <v>0</v>
      </c>
      <c r="H250" s="270">
        <v>0</v>
      </c>
      <c r="I250" s="268">
        <v>0</v>
      </c>
      <c r="J250" s="268">
        <v>0</v>
      </c>
      <c r="K250" s="270">
        <f t="shared" si="53"/>
        <v>0</v>
      </c>
      <c r="L250" s="270">
        <f t="shared" si="54"/>
        <v>0</v>
      </c>
      <c r="M250" s="270">
        <f t="shared" si="55"/>
        <v>0</v>
      </c>
      <c r="N250" s="270">
        <f t="shared" si="56"/>
        <v>0</v>
      </c>
      <c r="O250" s="270">
        <f t="shared" si="57"/>
        <v>0</v>
      </c>
      <c r="P250" s="271">
        <f t="shared" si="58"/>
        <v>0</v>
      </c>
      <c r="Q250" s="136"/>
      <c r="R250" s="136"/>
      <c r="S250" s="136"/>
    </row>
    <row r="251" spans="1:19" s="60" customFormat="1" ht="21" customHeight="1">
      <c r="A251" s="67">
        <v>24</v>
      </c>
      <c r="B251" s="69" t="s">
        <v>56</v>
      </c>
      <c r="C251" s="268">
        <v>0</v>
      </c>
      <c r="D251" s="268">
        <f t="shared" si="59"/>
        <v>0</v>
      </c>
      <c r="E251" s="269"/>
      <c r="F251" s="269">
        <v>0</v>
      </c>
      <c r="G251" s="269">
        <v>0</v>
      </c>
      <c r="H251" s="270">
        <v>0</v>
      </c>
      <c r="I251" s="268">
        <v>0</v>
      </c>
      <c r="J251" s="268">
        <v>0</v>
      </c>
      <c r="K251" s="270">
        <f t="shared" si="53"/>
        <v>0</v>
      </c>
      <c r="L251" s="270">
        <f t="shared" si="54"/>
        <v>0</v>
      </c>
      <c r="M251" s="270">
        <f t="shared" si="55"/>
        <v>0</v>
      </c>
      <c r="N251" s="270">
        <f t="shared" si="56"/>
        <v>0</v>
      </c>
      <c r="O251" s="270">
        <f t="shared" si="57"/>
        <v>0</v>
      </c>
      <c r="P251" s="271">
        <f t="shared" si="58"/>
        <v>0</v>
      </c>
      <c r="Q251" s="136"/>
      <c r="R251" s="136"/>
      <c r="S251" s="136"/>
    </row>
    <row r="252" spans="1:19" ht="21" customHeight="1">
      <c r="A252" s="67">
        <v>25</v>
      </c>
      <c r="B252" s="69" t="s">
        <v>28</v>
      </c>
      <c r="C252" s="270">
        <v>0</v>
      </c>
      <c r="D252" s="268">
        <f t="shared" si="59"/>
        <v>0</v>
      </c>
      <c r="E252" s="269"/>
      <c r="F252" s="269">
        <v>0</v>
      </c>
      <c r="G252" s="269">
        <v>0</v>
      </c>
      <c r="H252" s="270">
        <v>0</v>
      </c>
      <c r="I252" s="268">
        <v>0</v>
      </c>
      <c r="J252" s="268">
        <v>0</v>
      </c>
      <c r="K252" s="270">
        <f t="shared" si="53"/>
        <v>0</v>
      </c>
      <c r="L252" s="270">
        <f t="shared" si="54"/>
        <v>0</v>
      </c>
      <c r="M252" s="270">
        <f t="shared" si="55"/>
        <v>0</v>
      </c>
      <c r="N252" s="270">
        <f t="shared" si="56"/>
        <v>0</v>
      </c>
      <c r="O252" s="270">
        <f t="shared" si="57"/>
        <v>0</v>
      </c>
      <c r="P252" s="271">
        <f t="shared" si="58"/>
        <v>0</v>
      </c>
      <c r="Q252" s="20"/>
      <c r="R252" s="20"/>
      <c r="S252" s="20"/>
    </row>
    <row r="253" spans="1:19" s="60" customFormat="1" ht="21" customHeight="1">
      <c r="A253" s="67">
        <v>26</v>
      </c>
      <c r="B253" s="69" t="s">
        <v>15</v>
      </c>
      <c r="C253" s="270">
        <v>0</v>
      </c>
      <c r="D253" s="268">
        <f t="shared" si="59"/>
        <v>0</v>
      </c>
      <c r="E253" s="269"/>
      <c r="F253" s="269">
        <v>0</v>
      </c>
      <c r="G253" s="269">
        <v>0</v>
      </c>
      <c r="H253" s="270">
        <v>0</v>
      </c>
      <c r="I253" s="268">
        <v>0</v>
      </c>
      <c r="J253" s="268">
        <v>0</v>
      </c>
      <c r="K253" s="270">
        <f t="shared" si="53"/>
        <v>0</v>
      </c>
      <c r="L253" s="270">
        <f t="shared" si="54"/>
        <v>0</v>
      </c>
      <c r="M253" s="270">
        <f t="shared" si="55"/>
        <v>0</v>
      </c>
      <c r="N253" s="270">
        <f t="shared" si="56"/>
        <v>0</v>
      </c>
      <c r="O253" s="270">
        <f t="shared" si="57"/>
        <v>0</v>
      </c>
      <c r="P253" s="271">
        <f t="shared" si="58"/>
        <v>0</v>
      </c>
      <c r="Q253" s="136"/>
      <c r="R253" s="136"/>
      <c r="S253" s="136"/>
    </row>
    <row r="254" spans="1:19" ht="21" customHeight="1">
      <c r="A254" s="67">
        <v>27</v>
      </c>
      <c r="B254" s="69" t="s">
        <v>16</v>
      </c>
      <c r="C254" s="270">
        <v>0</v>
      </c>
      <c r="D254" s="268">
        <f>AVERAGE(F254:J254)</f>
        <v>0</v>
      </c>
      <c r="E254" s="269"/>
      <c r="F254" s="269">
        <v>0</v>
      </c>
      <c r="G254" s="269">
        <v>0</v>
      </c>
      <c r="H254" s="270">
        <v>0</v>
      </c>
      <c r="I254" s="268">
        <v>0</v>
      </c>
      <c r="J254" s="268">
        <v>0</v>
      </c>
      <c r="K254" s="270">
        <f t="shared" si="53"/>
        <v>0</v>
      </c>
      <c r="L254" s="270">
        <f t="shared" si="54"/>
        <v>0</v>
      </c>
      <c r="M254" s="270">
        <f t="shared" si="55"/>
        <v>0</v>
      </c>
      <c r="N254" s="270">
        <f t="shared" si="56"/>
        <v>0</v>
      </c>
      <c r="O254" s="270">
        <f t="shared" si="57"/>
        <v>0</v>
      </c>
      <c r="P254" s="271">
        <f t="shared" si="58"/>
        <v>0</v>
      </c>
      <c r="Q254" s="20"/>
      <c r="R254" s="20"/>
      <c r="S254" s="20"/>
    </row>
    <row r="255" spans="1:19" s="60" customFormat="1" ht="21" customHeight="1">
      <c r="A255" s="78">
        <v>28</v>
      </c>
      <c r="B255" s="69" t="s">
        <v>7</v>
      </c>
      <c r="C255" s="270">
        <v>0.8492</v>
      </c>
      <c r="D255" s="268">
        <f>AVERAGE(F255:J255)</f>
        <v>0.9354000000000001</v>
      </c>
      <c r="E255" s="269">
        <v>0.893</v>
      </c>
      <c r="F255" s="269">
        <v>0.857</v>
      </c>
      <c r="G255" s="269">
        <v>0.9</v>
      </c>
      <c r="H255" s="270">
        <v>0.96</v>
      </c>
      <c r="I255" s="268">
        <v>1.05</v>
      </c>
      <c r="J255" s="268">
        <v>0.91</v>
      </c>
      <c r="K255" s="270">
        <f t="shared" si="53"/>
        <v>-0.04239999999999999</v>
      </c>
      <c r="L255" s="270">
        <f t="shared" si="54"/>
        <v>0.03600000000000003</v>
      </c>
      <c r="M255" s="270">
        <f t="shared" si="55"/>
        <v>-0.007000000000000006</v>
      </c>
      <c r="N255" s="270">
        <f t="shared" si="56"/>
        <v>-0.06699999999999995</v>
      </c>
      <c r="O255" s="270">
        <f t="shared" si="57"/>
        <v>-0.15700000000000003</v>
      </c>
      <c r="P255" s="271">
        <f t="shared" si="58"/>
        <v>-0.017000000000000015</v>
      </c>
      <c r="Q255" s="136"/>
      <c r="R255" s="136"/>
      <c r="S255" s="136"/>
    </row>
    <row r="256" spans="1:19" ht="21" customHeight="1" thickBot="1">
      <c r="A256" s="149"/>
      <c r="B256" s="150" t="s">
        <v>0</v>
      </c>
      <c r="C256" s="272">
        <f>SUM(C228:C255)</f>
        <v>3.39593</v>
      </c>
      <c r="D256" s="273">
        <f>SUM(D228:D255)</f>
        <v>3.24808</v>
      </c>
      <c r="E256" s="274">
        <f aca="true" t="shared" si="60" ref="E256:J256">SUM(E228:E255)</f>
        <v>3.6439000000000004</v>
      </c>
      <c r="F256" s="274">
        <f t="shared" si="60"/>
        <v>3.4496</v>
      </c>
      <c r="G256" s="274">
        <f t="shared" si="60"/>
        <v>3.1334999999999997</v>
      </c>
      <c r="H256" s="274">
        <f t="shared" si="60"/>
        <v>3.3064999999999998</v>
      </c>
      <c r="I256" s="274">
        <f t="shared" si="60"/>
        <v>3.0938</v>
      </c>
      <c r="J256" s="274">
        <f t="shared" si="60"/>
        <v>3.257</v>
      </c>
      <c r="K256" s="272">
        <f>SUM(K228:K255)</f>
        <v>0.39582000000000017</v>
      </c>
      <c r="L256" s="272">
        <f t="shared" si="54"/>
        <v>0.19430000000000014</v>
      </c>
      <c r="M256" s="272">
        <f t="shared" si="55"/>
        <v>0.5104000000000006</v>
      </c>
      <c r="N256" s="272">
        <f t="shared" si="56"/>
        <v>0.3374000000000006</v>
      </c>
      <c r="O256" s="272">
        <f t="shared" si="57"/>
        <v>0.5501000000000005</v>
      </c>
      <c r="P256" s="275">
        <f t="shared" si="58"/>
        <v>0.38690000000000024</v>
      </c>
      <c r="Q256" s="20"/>
      <c r="R256" s="20"/>
      <c r="S256" s="20"/>
    </row>
    <row r="257" spans="1:16" ht="21" customHeight="1">
      <c r="A257" s="21"/>
      <c r="B257" s="22" t="s">
        <v>75</v>
      </c>
      <c r="C257" s="22"/>
      <c r="D257" s="22"/>
      <c r="E257" s="306"/>
      <c r="F257" s="319"/>
      <c r="G257" s="119"/>
      <c r="H257" s="119"/>
      <c r="I257" s="119"/>
      <c r="J257" s="119"/>
      <c r="K257" s="23"/>
      <c r="L257" s="23"/>
      <c r="M257" s="23"/>
      <c r="N257" s="23"/>
      <c r="O257" s="23"/>
      <c r="P257" s="23"/>
    </row>
    <row r="258" spans="1:16" ht="21" customHeight="1" thickBot="1">
      <c r="A258" s="158"/>
      <c r="B258" s="214" t="s">
        <v>48</v>
      </c>
      <c r="C258" s="214"/>
      <c r="D258" s="132"/>
      <c r="F258" s="122"/>
      <c r="G258" s="122"/>
      <c r="H258" s="122"/>
      <c r="I258" s="122"/>
      <c r="J258" s="122"/>
      <c r="O258" s="166" t="s">
        <v>53</v>
      </c>
      <c r="P258" s="166"/>
    </row>
    <row r="259" spans="1:16" ht="21" customHeight="1">
      <c r="A259" s="175" t="s">
        <v>29</v>
      </c>
      <c r="B259" s="177" t="s">
        <v>18</v>
      </c>
      <c r="C259" s="179" t="s">
        <v>17</v>
      </c>
      <c r="D259" s="169" t="s">
        <v>38</v>
      </c>
      <c r="E259" s="169"/>
      <c r="F259" s="169"/>
      <c r="G259" s="169"/>
      <c r="H259" s="169"/>
      <c r="I259" s="169"/>
      <c r="J259" s="169"/>
      <c r="K259" s="181" t="s">
        <v>39</v>
      </c>
      <c r="L259" s="181"/>
      <c r="M259" s="181"/>
      <c r="N259" s="181"/>
      <c r="O259" s="181"/>
      <c r="P259" s="182"/>
    </row>
    <row r="260" spans="1:16" ht="21" customHeight="1">
      <c r="A260" s="176"/>
      <c r="B260" s="178"/>
      <c r="C260" s="180"/>
      <c r="D260" s="170" t="s">
        <v>73</v>
      </c>
      <c r="E260" s="168" t="s">
        <v>70</v>
      </c>
      <c r="F260" s="168" t="s">
        <v>66</v>
      </c>
      <c r="G260" s="168" t="s">
        <v>65</v>
      </c>
      <c r="H260" s="168" t="s">
        <v>62</v>
      </c>
      <c r="I260" s="168" t="s">
        <v>61</v>
      </c>
      <c r="J260" s="168" t="s">
        <v>59</v>
      </c>
      <c r="K260" s="173" t="s">
        <v>73</v>
      </c>
      <c r="L260" s="167" t="s">
        <v>66</v>
      </c>
      <c r="M260" s="167" t="s">
        <v>65</v>
      </c>
      <c r="N260" s="167" t="s">
        <v>62</v>
      </c>
      <c r="O260" s="167" t="s">
        <v>61</v>
      </c>
      <c r="P260" s="174" t="s">
        <v>59</v>
      </c>
    </row>
    <row r="261" spans="1:16" ht="21" customHeight="1">
      <c r="A261" s="176"/>
      <c r="B261" s="178"/>
      <c r="C261" s="180"/>
      <c r="D261" s="170"/>
      <c r="E261" s="168"/>
      <c r="F261" s="168"/>
      <c r="G261" s="168"/>
      <c r="H261" s="168"/>
      <c r="I261" s="168"/>
      <c r="J261" s="168"/>
      <c r="K261" s="173"/>
      <c r="L261" s="167"/>
      <c r="M261" s="167"/>
      <c r="N261" s="167"/>
      <c r="O261" s="167"/>
      <c r="P261" s="174"/>
    </row>
    <row r="262" spans="1:16" ht="21" customHeight="1">
      <c r="A262" s="176"/>
      <c r="B262" s="178"/>
      <c r="C262" s="180"/>
      <c r="D262" s="170"/>
      <c r="E262" s="168"/>
      <c r="F262" s="168"/>
      <c r="G262" s="168"/>
      <c r="H262" s="168"/>
      <c r="I262" s="168"/>
      <c r="J262" s="168"/>
      <c r="K262" s="173"/>
      <c r="L262" s="167"/>
      <c r="M262" s="167"/>
      <c r="N262" s="167"/>
      <c r="O262" s="167"/>
      <c r="P262" s="174"/>
    </row>
    <row r="263" spans="1:16" ht="21" customHeight="1">
      <c r="A263" s="162">
        <v>1</v>
      </c>
      <c r="B263" s="160">
        <v>2</v>
      </c>
      <c r="C263" s="159">
        <v>3</v>
      </c>
      <c r="D263" s="161">
        <v>4</v>
      </c>
      <c r="E263" s="154">
        <v>5</v>
      </c>
      <c r="F263" s="154">
        <v>6</v>
      </c>
      <c r="G263" s="154">
        <v>7</v>
      </c>
      <c r="H263" s="154">
        <v>8</v>
      </c>
      <c r="I263" s="154">
        <v>9</v>
      </c>
      <c r="J263" s="154">
        <v>10</v>
      </c>
      <c r="K263" s="160">
        <v>11</v>
      </c>
      <c r="L263" s="160">
        <v>12</v>
      </c>
      <c r="M263" s="160">
        <v>13</v>
      </c>
      <c r="N263" s="160">
        <v>14</v>
      </c>
      <c r="O263" s="160">
        <v>15</v>
      </c>
      <c r="P263" s="163">
        <v>16</v>
      </c>
    </row>
    <row r="264" spans="1:16" s="60" customFormat="1" ht="21" customHeight="1">
      <c r="A264" s="67">
        <v>1</v>
      </c>
      <c r="B264" s="68" t="s">
        <v>55</v>
      </c>
      <c r="C264" s="268">
        <v>0.18</v>
      </c>
      <c r="D264" s="268">
        <f aca="true" t="shared" si="61" ref="D264:D273">AVERAGE(F264:J264)</f>
        <v>0.21400000000000002</v>
      </c>
      <c r="E264" s="269">
        <v>0.252</v>
      </c>
      <c r="F264" s="269">
        <v>0.18</v>
      </c>
      <c r="G264" s="269">
        <v>0.2</v>
      </c>
      <c r="H264" s="101">
        <v>0.18</v>
      </c>
      <c r="I264" s="269">
        <v>0.28</v>
      </c>
      <c r="J264" s="269">
        <v>0.23</v>
      </c>
      <c r="K264" s="270">
        <f aca="true" t="shared" si="62" ref="K264:K292">AVERAGE(L264:P264)</f>
        <v>0.03799999999999999</v>
      </c>
      <c r="L264" s="270">
        <f>E264-F264</f>
        <v>0.07200000000000001</v>
      </c>
      <c r="M264" s="270">
        <f>E264-G264</f>
        <v>0.05199999999999999</v>
      </c>
      <c r="N264" s="270">
        <f>E264-H264</f>
        <v>0.07200000000000001</v>
      </c>
      <c r="O264" s="270">
        <f>E264-I264</f>
        <v>-0.028000000000000025</v>
      </c>
      <c r="P264" s="271">
        <f>E264-J264</f>
        <v>0.021999999999999992</v>
      </c>
    </row>
    <row r="265" spans="1:16" s="60" customFormat="1" ht="21" customHeight="1">
      <c r="A265" s="67">
        <v>2</v>
      </c>
      <c r="B265" s="68" t="s">
        <v>20</v>
      </c>
      <c r="C265" s="270">
        <v>0.04952</v>
      </c>
      <c r="D265" s="268">
        <f t="shared" si="61"/>
        <v>0.007180000000000001</v>
      </c>
      <c r="E265" s="269"/>
      <c r="F265" s="269">
        <v>0.0105</v>
      </c>
      <c r="G265" s="269">
        <v>0.0124</v>
      </c>
      <c r="H265" s="101">
        <v>0.013</v>
      </c>
      <c r="I265" s="269">
        <v>0</v>
      </c>
      <c r="J265" s="269">
        <v>0</v>
      </c>
      <c r="K265" s="270">
        <f t="shared" si="62"/>
        <v>-0.007180000000000001</v>
      </c>
      <c r="L265" s="270">
        <f aca="true" t="shared" si="63" ref="L265:L293">E265-F265</f>
        <v>-0.0105</v>
      </c>
      <c r="M265" s="270">
        <f aca="true" t="shared" si="64" ref="M265:M293">E265-G265</f>
        <v>-0.0124</v>
      </c>
      <c r="N265" s="270">
        <f aca="true" t="shared" si="65" ref="N265:N293">E265-H265</f>
        <v>-0.013</v>
      </c>
      <c r="O265" s="270">
        <f aca="true" t="shared" si="66" ref="O265:O293">E265-I265</f>
        <v>0</v>
      </c>
      <c r="P265" s="271">
        <f aca="true" t="shared" si="67" ref="P265:P293">E265-J265</f>
        <v>0</v>
      </c>
    </row>
    <row r="266" spans="1:16" s="60" customFormat="1" ht="21" customHeight="1">
      <c r="A266" s="67">
        <v>3</v>
      </c>
      <c r="B266" s="68" t="s">
        <v>1</v>
      </c>
      <c r="C266" s="270">
        <v>0.15625</v>
      </c>
      <c r="D266" s="268">
        <f t="shared" si="61"/>
        <v>0.16019999999999998</v>
      </c>
      <c r="E266" s="269">
        <v>0.109</v>
      </c>
      <c r="F266" s="269">
        <v>0.113</v>
      </c>
      <c r="G266" s="269">
        <v>0.178</v>
      </c>
      <c r="H266" s="101">
        <v>0.12</v>
      </c>
      <c r="I266" s="269">
        <v>0.21</v>
      </c>
      <c r="J266" s="269">
        <v>0.18</v>
      </c>
      <c r="K266" s="270">
        <f t="shared" si="62"/>
        <v>-0.0512</v>
      </c>
      <c r="L266" s="270">
        <f t="shared" si="63"/>
        <v>-0.0040000000000000036</v>
      </c>
      <c r="M266" s="270">
        <f t="shared" si="64"/>
        <v>-0.06899999999999999</v>
      </c>
      <c r="N266" s="270">
        <f t="shared" si="65"/>
        <v>-0.010999999999999996</v>
      </c>
      <c r="O266" s="270">
        <f t="shared" si="66"/>
        <v>-0.10099999999999999</v>
      </c>
      <c r="P266" s="271">
        <f t="shared" si="67"/>
        <v>-0.071</v>
      </c>
    </row>
    <row r="267" spans="1:16" s="60" customFormat="1" ht="21" customHeight="1">
      <c r="A267" s="67">
        <v>4</v>
      </c>
      <c r="B267" s="68" t="s">
        <v>8</v>
      </c>
      <c r="C267" s="270">
        <v>0.01385</v>
      </c>
      <c r="D267" s="268">
        <f t="shared" si="61"/>
        <v>0.908</v>
      </c>
      <c r="E267" s="269">
        <v>0.39</v>
      </c>
      <c r="F267" s="269">
        <v>0.1</v>
      </c>
      <c r="G267" s="269">
        <v>1.04</v>
      </c>
      <c r="H267" s="101">
        <v>1.13</v>
      </c>
      <c r="I267" s="269">
        <v>1.11</v>
      </c>
      <c r="J267" s="269">
        <v>1.16</v>
      </c>
      <c r="K267" s="270">
        <f t="shared" si="62"/>
        <v>-0.518</v>
      </c>
      <c r="L267" s="270">
        <f t="shared" si="63"/>
        <v>0.29000000000000004</v>
      </c>
      <c r="M267" s="270">
        <f t="shared" si="64"/>
        <v>-0.65</v>
      </c>
      <c r="N267" s="270">
        <f t="shared" si="65"/>
        <v>-0.7399999999999999</v>
      </c>
      <c r="O267" s="270">
        <f t="shared" si="66"/>
        <v>-0.7200000000000001</v>
      </c>
      <c r="P267" s="271">
        <f t="shared" si="67"/>
        <v>-0.7699999999999999</v>
      </c>
    </row>
    <row r="268" spans="1:16" s="60" customFormat="1" ht="21" customHeight="1">
      <c r="A268" s="67">
        <v>5</v>
      </c>
      <c r="B268" s="69" t="s">
        <v>9</v>
      </c>
      <c r="C268" s="270">
        <v>0.0064</v>
      </c>
      <c r="D268" s="268">
        <f t="shared" si="61"/>
        <v>0.0479</v>
      </c>
      <c r="E268" s="269">
        <v>0.0719</v>
      </c>
      <c r="F268" s="269">
        <v>0.0771</v>
      </c>
      <c r="G268" s="269">
        <v>0.0709</v>
      </c>
      <c r="H268" s="101">
        <v>0.0472</v>
      </c>
      <c r="I268" s="269">
        <v>0.0293</v>
      </c>
      <c r="J268" s="269">
        <v>0.015</v>
      </c>
      <c r="K268" s="270">
        <f t="shared" si="62"/>
        <v>0.024000000000000004</v>
      </c>
      <c r="L268" s="270">
        <f t="shared" si="63"/>
        <v>-0.005199999999999996</v>
      </c>
      <c r="M268" s="270">
        <f t="shared" si="64"/>
        <v>0.0010000000000000009</v>
      </c>
      <c r="N268" s="270">
        <f t="shared" si="65"/>
        <v>0.024700000000000007</v>
      </c>
      <c r="O268" s="270">
        <f t="shared" si="66"/>
        <v>0.042600000000000006</v>
      </c>
      <c r="P268" s="271">
        <f t="shared" si="67"/>
        <v>0.056900000000000006</v>
      </c>
    </row>
    <row r="269" spans="1:16" s="60" customFormat="1" ht="21" customHeight="1">
      <c r="A269" s="67">
        <v>6</v>
      </c>
      <c r="B269" s="69" t="s">
        <v>11</v>
      </c>
      <c r="C269" s="270">
        <v>0.29572</v>
      </c>
      <c r="D269" s="268">
        <f t="shared" si="61"/>
        <v>0.359978</v>
      </c>
      <c r="E269" s="269">
        <v>0.42648</v>
      </c>
      <c r="F269" s="269">
        <v>0.45183</v>
      </c>
      <c r="G269" s="269">
        <v>0.52827</v>
      </c>
      <c r="H269" s="101">
        <v>0.35032</v>
      </c>
      <c r="I269" s="269">
        <v>0.21447</v>
      </c>
      <c r="J269" s="269">
        <v>0.255</v>
      </c>
      <c r="K269" s="270">
        <f t="shared" si="62"/>
        <v>0.06650200000000002</v>
      </c>
      <c r="L269" s="270">
        <f t="shared" si="63"/>
        <v>-0.025349999999999984</v>
      </c>
      <c r="M269" s="270">
        <f t="shared" si="64"/>
        <v>-0.10178999999999999</v>
      </c>
      <c r="N269" s="270">
        <f t="shared" si="65"/>
        <v>0.07616</v>
      </c>
      <c r="O269" s="270">
        <f t="shared" si="66"/>
        <v>0.21201000000000003</v>
      </c>
      <c r="P269" s="271">
        <f t="shared" si="67"/>
        <v>0.17148000000000002</v>
      </c>
    </row>
    <row r="270" spans="1:16" s="60" customFormat="1" ht="21" customHeight="1">
      <c r="A270" s="67">
        <v>7</v>
      </c>
      <c r="B270" s="69" t="s">
        <v>2</v>
      </c>
      <c r="C270" s="270">
        <v>0</v>
      </c>
      <c r="D270" s="268">
        <f t="shared" si="61"/>
        <v>0.048</v>
      </c>
      <c r="E270" s="269">
        <v>0.03</v>
      </c>
      <c r="F270" s="269">
        <v>0.03</v>
      </c>
      <c r="G270" s="269">
        <v>0.06</v>
      </c>
      <c r="H270" s="101">
        <v>0.04</v>
      </c>
      <c r="I270" s="269">
        <v>0.05</v>
      </c>
      <c r="J270" s="269">
        <v>0.06</v>
      </c>
      <c r="K270" s="270">
        <f t="shared" si="62"/>
        <v>-0.018</v>
      </c>
      <c r="L270" s="270">
        <f t="shared" si="63"/>
        <v>0</v>
      </c>
      <c r="M270" s="270">
        <f t="shared" si="64"/>
        <v>-0.03</v>
      </c>
      <c r="N270" s="270">
        <f t="shared" si="65"/>
        <v>-0.010000000000000002</v>
      </c>
      <c r="O270" s="270">
        <f t="shared" si="66"/>
        <v>-0.020000000000000004</v>
      </c>
      <c r="P270" s="271">
        <f t="shared" si="67"/>
        <v>-0.03</v>
      </c>
    </row>
    <row r="271" spans="1:16" s="60" customFormat="1" ht="21" customHeight="1">
      <c r="A271" s="67">
        <v>8</v>
      </c>
      <c r="B271" s="69" t="s">
        <v>3</v>
      </c>
      <c r="C271" s="270">
        <v>0.03831</v>
      </c>
      <c r="D271" s="268">
        <f t="shared" si="61"/>
        <v>0.028800000000000003</v>
      </c>
      <c r="E271" s="269">
        <v>0.13</v>
      </c>
      <c r="F271" s="269">
        <v>0.13</v>
      </c>
      <c r="G271" s="269">
        <v>0</v>
      </c>
      <c r="H271" s="101">
        <v>0.014</v>
      </c>
      <c r="I271" s="269">
        <v>0</v>
      </c>
      <c r="J271" s="269">
        <v>0</v>
      </c>
      <c r="K271" s="270">
        <f t="shared" si="62"/>
        <v>0.1012</v>
      </c>
      <c r="L271" s="270">
        <f t="shared" si="63"/>
        <v>0</v>
      </c>
      <c r="M271" s="270">
        <f t="shared" si="64"/>
        <v>0.13</v>
      </c>
      <c r="N271" s="270">
        <f t="shared" si="65"/>
        <v>0.116</v>
      </c>
      <c r="O271" s="270">
        <f t="shared" si="66"/>
        <v>0.13</v>
      </c>
      <c r="P271" s="271">
        <f t="shared" si="67"/>
        <v>0.13</v>
      </c>
    </row>
    <row r="272" spans="1:16" s="60" customFormat="1" ht="21" customHeight="1">
      <c r="A272" s="67">
        <v>9</v>
      </c>
      <c r="B272" s="69" t="s">
        <v>4</v>
      </c>
      <c r="C272" s="270">
        <v>0.00413</v>
      </c>
      <c r="D272" s="268">
        <f t="shared" si="61"/>
        <v>0.047462000000000004</v>
      </c>
      <c r="E272" s="269">
        <v>0.00779</v>
      </c>
      <c r="F272" s="269">
        <v>0.003</v>
      </c>
      <c r="G272" s="269">
        <v>0</v>
      </c>
      <c r="H272" s="101">
        <v>0.00383</v>
      </c>
      <c r="I272" s="269">
        <v>0.13148</v>
      </c>
      <c r="J272" s="269">
        <v>0.099</v>
      </c>
      <c r="K272" s="270">
        <f t="shared" si="62"/>
        <v>-0.039672</v>
      </c>
      <c r="L272" s="270">
        <f t="shared" si="63"/>
        <v>0.00479</v>
      </c>
      <c r="M272" s="270">
        <f t="shared" si="64"/>
        <v>0.00779</v>
      </c>
      <c r="N272" s="270">
        <f t="shared" si="65"/>
        <v>0.00396</v>
      </c>
      <c r="O272" s="270">
        <f t="shared" si="66"/>
        <v>-0.12369000000000001</v>
      </c>
      <c r="P272" s="271">
        <f t="shared" si="67"/>
        <v>-0.09121</v>
      </c>
    </row>
    <row r="273" spans="1:16" s="60" customFormat="1" ht="21" customHeight="1">
      <c r="A273" s="67">
        <v>10</v>
      </c>
      <c r="B273" s="68" t="s">
        <v>5</v>
      </c>
      <c r="C273" s="270">
        <v>0.18193</v>
      </c>
      <c r="D273" s="268">
        <f t="shared" si="61"/>
        <v>0.19307599999999997</v>
      </c>
      <c r="E273" s="269">
        <v>0.16985</v>
      </c>
      <c r="F273" s="269">
        <v>0.22439</v>
      </c>
      <c r="G273" s="269">
        <v>0.19915</v>
      </c>
      <c r="H273" s="101">
        <v>0.20288</v>
      </c>
      <c r="I273" s="269">
        <v>0.14196</v>
      </c>
      <c r="J273" s="269">
        <v>0.197</v>
      </c>
      <c r="K273" s="270">
        <f t="shared" si="62"/>
        <v>-0.023226000000000004</v>
      </c>
      <c r="L273" s="270">
        <f t="shared" si="63"/>
        <v>-0.054540000000000005</v>
      </c>
      <c r="M273" s="270">
        <f t="shared" si="64"/>
        <v>-0.029299999999999993</v>
      </c>
      <c r="N273" s="270">
        <f t="shared" si="65"/>
        <v>-0.033030000000000004</v>
      </c>
      <c r="O273" s="270">
        <f t="shared" si="66"/>
        <v>0.027889999999999998</v>
      </c>
      <c r="P273" s="271">
        <f t="shared" si="67"/>
        <v>-0.027150000000000007</v>
      </c>
    </row>
    <row r="274" spans="1:16" s="60" customFormat="1" ht="21" customHeight="1">
      <c r="A274" s="67">
        <v>11</v>
      </c>
      <c r="B274" s="68" t="s">
        <v>12</v>
      </c>
      <c r="C274" s="270">
        <v>0.244</v>
      </c>
      <c r="D274" s="268">
        <f>AVERAGE(F274:J274)</f>
        <v>0.21600000000000003</v>
      </c>
      <c r="E274" s="269">
        <v>0.28</v>
      </c>
      <c r="F274" s="269">
        <v>0.25</v>
      </c>
      <c r="G274" s="269">
        <v>0.2</v>
      </c>
      <c r="H274" s="101">
        <v>0.24</v>
      </c>
      <c r="I274" s="269">
        <v>0.16</v>
      </c>
      <c r="J274" s="269">
        <v>0.23</v>
      </c>
      <c r="K274" s="270">
        <f t="shared" si="62"/>
        <v>0.06400000000000003</v>
      </c>
      <c r="L274" s="270">
        <f t="shared" si="63"/>
        <v>0.030000000000000027</v>
      </c>
      <c r="M274" s="270">
        <f>E274-G274</f>
        <v>0.08000000000000002</v>
      </c>
      <c r="N274" s="270">
        <f>E274-H274</f>
        <v>0.040000000000000036</v>
      </c>
      <c r="O274" s="270">
        <f>E274-I274</f>
        <v>0.12000000000000002</v>
      </c>
      <c r="P274" s="271">
        <f>E274-J274</f>
        <v>0.05000000000000002</v>
      </c>
    </row>
    <row r="275" spans="1:16" ht="21" customHeight="1">
      <c r="A275" s="67">
        <v>12</v>
      </c>
      <c r="B275" s="68" t="s">
        <v>21</v>
      </c>
      <c r="C275" s="270">
        <v>0</v>
      </c>
      <c r="D275" s="268">
        <f aca="true" t="shared" si="68" ref="D275:D292">AVERAGE(F275:J275)</f>
        <v>0</v>
      </c>
      <c r="E275" s="269"/>
      <c r="F275" s="269">
        <v>0</v>
      </c>
      <c r="G275" s="269">
        <v>0</v>
      </c>
      <c r="H275" s="101">
        <v>0</v>
      </c>
      <c r="I275" s="269">
        <v>0</v>
      </c>
      <c r="J275" s="269">
        <v>0</v>
      </c>
      <c r="K275" s="270">
        <f t="shared" si="62"/>
        <v>0</v>
      </c>
      <c r="L275" s="270">
        <f t="shared" si="63"/>
        <v>0</v>
      </c>
      <c r="M275" s="270">
        <f>E275-G275</f>
        <v>0</v>
      </c>
      <c r="N275" s="270">
        <f>E275-H275</f>
        <v>0</v>
      </c>
      <c r="O275" s="270">
        <f>E275-I275</f>
        <v>0</v>
      </c>
      <c r="P275" s="271">
        <f>E275-J275</f>
        <v>0</v>
      </c>
    </row>
    <row r="276" spans="1:16" s="60" customFormat="1" ht="21" customHeight="1">
      <c r="A276" s="67">
        <v>13</v>
      </c>
      <c r="B276" s="73" t="s">
        <v>13</v>
      </c>
      <c r="C276" s="270">
        <v>0.26122</v>
      </c>
      <c r="D276" s="268">
        <f t="shared" si="68"/>
        <v>0.254</v>
      </c>
      <c r="E276" s="269"/>
      <c r="F276" s="269">
        <v>0</v>
      </c>
      <c r="G276" s="269">
        <v>0</v>
      </c>
      <c r="H276" s="101">
        <v>0</v>
      </c>
      <c r="I276" s="269">
        <v>0.66</v>
      </c>
      <c r="J276" s="269">
        <v>0.61</v>
      </c>
      <c r="K276" s="270">
        <f t="shared" si="62"/>
        <v>-0.254</v>
      </c>
      <c r="L276" s="270">
        <f t="shared" si="63"/>
        <v>0</v>
      </c>
      <c r="M276" s="270">
        <f t="shared" si="64"/>
        <v>0</v>
      </c>
      <c r="N276" s="270">
        <f t="shared" si="65"/>
        <v>0</v>
      </c>
      <c r="O276" s="270">
        <f t="shared" si="66"/>
        <v>-0.66</v>
      </c>
      <c r="P276" s="271">
        <f t="shared" si="67"/>
        <v>-0.61</v>
      </c>
    </row>
    <row r="277" spans="1:16" s="60" customFormat="1" ht="21" customHeight="1">
      <c r="A277" s="67">
        <v>14</v>
      </c>
      <c r="B277" s="68" t="s">
        <v>14</v>
      </c>
      <c r="C277" s="270">
        <v>1.2411</v>
      </c>
      <c r="D277" s="268">
        <f t="shared" si="68"/>
        <v>1.193126</v>
      </c>
      <c r="E277" s="269">
        <v>1.43569</v>
      </c>
      <c r="F277" s="269">
        <v>1.1539</v>
      </c>
      <c r="G277" s="269">
        <v>1.60116</v>
      </c>
      <c r="H277" s="101">
        <v>1.1393</v>
      </c>
      <c r="I277" s="269">
        <v>1.05927</v>
      </c>
      <c r="J277" s="269">
        <v>1.012</v>
      </c>
      <c r="K277" s="270">
        <f t="shared" si="62"/>
        <v>0.24256399999999995</v>
      </c>
      <c r="L277" s="270">
        <f t="shared" si="63"/>
        <v>0.28179</v>
      </c>
      <c r="M277" s="270">
        <f t="shared" si="64"/>
        <v>-0.16547</v>
      </c>
      <c r="N277" s="270">
        <f t="shared" si="65"/>
        <v>0.29638999999999993</v>
      </c>
      <c r="O277" s="270">
        <f t="shared" si="66"/>
        <v>0.37642</v>
      </c>
      <c r="P277" s="271">
        <f t="shared" si="67"/>
        <v>0.4236899999999999</v>
      </c>
    </row>
    <row r="278" spans="1:16" s="60" customFormat="1" ht="21" customHeight="1">
      <c r="A278" s="67">
        <v>15</v>
      </c>
      <c r="B278" s="68" t="s">
        <v>22</v>
      </c>
      <c r="C278" s="270">
        <v>0.06672</v>
      </c>
      <c r="D278" s="268">
        <f t="shared" si="68"/>
        <v>0.06999999999999999</v>
      </c>
      <c r="E278" s="269"/>
      <c r="F278" s="269">
        <v>0</v>
      </c>
      <c r="G278" s="269">
        <v>0</v>
      </c>
      <c r="H278" s="101">
        <v>0.35</v>
      </c>
      <c r="I278" s="269">
        <v>0</v>
      </c>
      <c r="J278" s="269">
        <v>0</v>
      </c>
      <c r="K278" s="270">
        <f t="shared" si="62"/>
        <v>-0.06999999999999999</v>
      </c>
      <c r="L278" s="270">
        <f t="shared" si="63"/>
        <v>0</v>
      </c>
      <c r="M278" s="270">
        <f t="shared" si="64"/>
        <v>0</v>
      </c>
      <c r="N278" s="270">
        <f t="shared" si="65"/>
        <v>-0.35</v>
      </c>
      <c r="O278" s="270">
        <f t="shared" si="66"/>
        <v>0</v>
      </c>
      <c r="P278" s="271">
        <f t="shared" si="67"/>
        <v>0</v>
      </c>
    </row>
    <row r="279" spans="1:16" s="60" customFormat="1" ht="21" customHeight="1">
      <c r="A279" s="67">
        <v>16</v>
      </c>
      <c r="B279" s="68" t="s">
        <v>23</v>
      </c>
      <c r="C279" s="270">
        <v>0.04998</v>
      </c>
      <c r="D279" s="268">
        <f t="shared" si="68"/>
        <v>0.021502</v>
      </c>
      <c r="E279" s="269">
        <v>0.01704</v>
      </c>
      <c r="F279" s="269">
        <v>0.01694</v>
      </c>
      <c r="G279" s="269">
        <v>0.01681</v>
      </c>
      <c r="H279" s="101">
        <v>0.017</v>
      </c>
      <c r="I279" s="269">
        <v>0.01676</v>
      </c>
      <c r="J279" s="269">
        <v>0.04</v>
      </c>
      <c r="K279" s="270">
        <f t="shared" si="62"/>
        <v>-0.004462000000000001</v>
      </c>
      <c r="L279" s="270">
        <f t="shared" si="63"/>
        <v>9.99999999999994E-05</v>
      </c>
      <c r="M279" s="270">
        <f t="shared" si="64"/>
        <v>0.00023000000000000104</v>
      </c>
      <c r="N279" s="270">
        <f t="shared" si="65"/>
        <v>3.999999999999837E-05</v>
      </c>
      <c r="O279" s="270">
        <f t="shared" si="66"/>
        <v>0.000279999999999999</v>
      </c>
      <c r="P279" s="271">
        <f t="shared" si="67"/>
        <v>-0.02296</v>
      </c>
    </row>
    <row r="280" spans="1:16" ht="21" customHeight="1">
      <c r="A280" s="67">
        <v>17</v>
      </c>
      <c r="B280" s="68" t="s">
        <v>25</v>
      </c>
      <c r="C280" s="270">
        <v>0.01633</v>
      </c>
      <c r="D280" s="268">
        <f t="shared" si="68"/>
        <v>0.0019019999999999998</v>
      </c>
      <c r="E280" s="269"/>
      <c r="F280" s="269">
        <v>0</v>
      </c>
      <c r="G280" s="269">
        <v>0</v>
      </c>
      <c r="H280" s="101">
        <v>0</v>
      </c>
      <c r="I280" s="269">
        <v>0.00951</v>
      </c>
      <c r="J280" s="269">
        <v>0</v>
      </c>
      <c r="K280" s="270">
        <f t="shared" si="62"/>
        <v>-0.0019019999999999998</v>
      </c>
      <c r="L280" s="270">
        <f t="shared" si="63"/>
        <v>0</v>
      </c>
      <c r="M280" s="270">
        <f t="shared" si="64"/>
        <v>0</v>
      </c>
      <c r="N280" s="270">
        <f t="shared" si="65"/>
        <v>0</v>
      </c>
      <c r="O280" s="270">
        <f t="shared" si="66"/>
        <v>-0.00951</v>
      </c>
      <c r="P280" s="271">
        <f t="shared" si="67"/>
        <v>0</v>
      </c>
    </row>
    <row r="281" spans="1:16" s="60" customFormat="1" ht="21" customHeight="1">
      <c r="A281" s="67">
        <v>18</v>
      </c>
      <c r="B281" s="68" t="s">
        <v>24</v>
      </c>
      <c r="C281" s="270">
        <v>0.17994</v>
      </c>
      <c r="D281" s="268">
        <f t="shared" si="68"/>
        <v>0.076888</v>
      </c>
      <c r="E281" s="269">
        <v>0.0745</v>
      </c>
      <c r="F281" s="269">
        <v>0.07484</v>
      </c>
      <c r="G281" s="269">
        <v>0.092</v>
      </c>
      <c r="H281" s="101">
        <v>0.111</v>
      </c>
      <c r="I281" s="269">
        <v>0.1066</v>
      </c>
      <c r="J281" s="269">
        <v>0</v>
      </c>
      <c r="K281" s="270">
        <f t="shared" si="62"/>
        <v>-0.002388000000000004</v>
      </c>
      <c r="L281" s="270">
        <f t="shared" si="63"/>
        <v>-0.00034000000000000696</v>
      </c>
      <c r="M281" s="270">
        <f t="shared" si="64"/>
        <v>-0.0175</v>
      </c>
      <c r="N281" s="270">
        <f t="shared" si="65"/>
        <v>-0.036500000000000005</v>
      </c>
      <c r="O281" s="270">
        <f t="shared" si="66"/>
        <v>-0.032100000000000004</v>
      </c>
      <c r="P281" s="271">
        <f t="shared" si="67"/>
        <v>0.0745</v>
      </c>
    </row>
    <row r="282" spans="1:16" s="60" customFormat="1" ht="21" customHeight="1">
      <c r="A282" s="67">
        <v>19</v>
      </c>
      <c r="B282" s="69" t="s">
        <v>19</v>
      </c>
      <c r="C282" s="270">
        <v>1.11624</v>
      </c>
      <c r="D282" s="268">
        <f t="shared" si="68"/>
        <v>0.949914</v>
      </c>
      <c r="E282" s="269">
        <v>1.15211</v>
      </c>
      <c r="F282" s="269">
        <v>1.19094</v>
      </c>
      <c r="G282" s="269">
        <v>1.0212</v>
      </c>
      <c r="H282" s="101">
        <v>0.89353</v>
      </c>
      <c r="I282" s="269">
        <v>0.8109</v>
      </c>
      <c r="J282" s="269">
        <v>0.833</v>
      </c>
      <c r="K282" s="270">
        <f t="shared" si="62"/>
        <v>0.2021959999999999</v>
      </c>
      <c r="L282" s="270">
        <f t="shared" si="63"/>
        <v>-0.03883000000000014</v>
      </c>
      <c r="M282" s="270">
        <f t="shared" si="64"/>
        <v>0.13090999999999986</v>
      </c>
      <c r="N282" s="270">
        <f t="shared" si="65"/>
        <v>0.2585799999999999</v>
      </c>
      <c r="O282" s="270">
        <f t="shared" si="66"/>
        <v>0.34121</v>
      </c>
      <c r="P282" s="271">
        <f t="shared" si="67"/>
        <v>0.31911</v>
      </c>
    </row>
    <row r="283" spans="1:16" s="60" customFormat="1" ht="21" customHeight="1">
      <c r="A283" s="67">
        <v>20</v>
      </c>
      <c r="B283" s="69" t="s">
        <v>6</v>
      </c>
      <c r="C283" s="270">
        <v>0</v>
      </c>
      <c r="D283" s="268">
        <f t="shared" si="68"/>
        <v>0.0234</v>
      </c>
      <c r="E283" s="269">
        <v>0.016</v>
      </c>
      <c r="F283" s="269">
        <v>0.017</v>
      </c>
      <c r="G283" s="269">
        <v>0.02</v>
      </c>
      <c r="H283" s="101">
        <v>0.06</v>
      </c>
      <c r="I283" s="269">
        <v>0</v>
      </c>
      <c r="J283" s="269">
        <v>0.02</v>
      </c>
      <c r="K283" s="270">
        <f t="shared" si="62"/>
        <v>-0.007400000000000001</v>
      </c>
      <c r="L283" s="270">
        <f t="shared" si="63"/>
        <v>-0.0010000000000000009</v>
      </c>
      <c r="M283" s="270">
        <f t="shared" si="64"/>
        <v>-0.004</v>
      </c>
      <c r="N283" s="270">
        <f t="shared" si="65"/>
        <v>-0.044</v>
      </c>
      <c r="O283" s="270">
        <f t="shared" si="66"/>
        <v>0.016</v>
      </c>
      <c r="P283" s="271">
        <f t="shared" si="67"/>
        <v>-0.004</v>
      </c>
    </row>
    <row r="284" spans="1:16" s="60" customFormat="1" ht="21" customHeight="1">
      <c r="A284" s="67">
        <v>21</v>
      </c>
      <c r="B284" s="69" t="s">
        <v>10</v>
      </c>
      <c r="C284" s="270">
        <v>0.07494</v>
      </c>
      <c r="D284" s="268">
        <f t="shared" si="68"/>
        <v>0.32372</v>
      </c>
      <c r="E284" s="269">
        <v>0.3202</v>
      </c>
      <c r="F284" s="269">
        <v>0.2816</v>
      </c>
      <c r="G284" s="269">
        <v>0.291</v>
      </c>
      <c r="H284" s="101">
        <v>0.344</v>
      </c>
      <c r="I284" s="269">
        <v>0.349</v>
      </c>
      <c r="J284" s="269">
        <v>0.353</v>
      </c>
      <c r="K284" s="270">
        <f t="shared" si="62"/>
        <v>-0.003520000000000001</v>
      </c>
      <c r="L284" s="270">
        <f t="shared" si="63"/>
        <v>0.03859999999999997</v>
      </c>
      <c r="M284" s="270">
        <f t="shared" si="64"/>
        <v>0.029200000000000004</v>
      </c>
      <c r="N284" s="270">
        <f t="shared" si="65"/>
        <v>-0.023799999999999988</v>
      </c>
      <c r="O284" s="270">
        <f t="shared" si="66"/>
        <v>-0.028799999999999992</v>
      </c>
      <c r="P284" s="271">
        <f t="shared" si="67"/>
        <v>-0.032799999999999996</v>
      </c>
    </row>
    <row r="285" spans="1:16" ht="21" customHeight="1">
      <c r="A285" s="67">
        <v>22</v>
      </c>
      <c r="B285" s="69" t="s">
        <v>27</v>
      </c>
      <c r="C285" s="270">
        <v>0</v>
      </c>
      <c r="D285" s="268">
        <f t="shared" si="68"/>
        <v>0</v>
      </c>
      <c r="E285" s="269"/>
      <c r="F285" s="269">
        <v>0</v>
      </c>
      <c r="G285" s="269">
        <v>0</v>
      </c>
      <c r="H285" s="101">
        <v>0</v>
      </c>
      <c r="I285" s="269">
        <v>0</v>
      </c>
      <c r="J285" s="269">
        <v>0</v>
      </c>
      <c r="K285" s="270">
        <f t="shared" si="62"/>
        <v>0</v>
      </c>
      <c r="L285" s="270">
        <f t="shared" si="63"/>
        <v>0</v>
      </c>
      <c r="M285" s="270">
        <f t="shared" si="64"/>
        <v>0</v>
      </c>
      <c r="N285" s="270">
        <f t="shared" si="65"/>
        <v>0</v>
      </c>
      <c r="O285" s="270">
        <f t="shared" si="66"/>
        <v>0</v>
      </c>
      <c r="P285" s="271">
        <f t="shared" si="67"/>
        <v>0</v>
      </c>
    </row>
    <row r="286" spans="1:16" s="60" customFormat="1" ht="21" customHeight="1">
      <c r="A286" s="67">
        <v>23</v>
      </c>
      <c r="B286" s="69" t="s">
        <v>26</v>
      </c>
      <c r="C286" s="270">
        <v>0.32828</v>
      </c>
      <c r="D286" s="268">
        <f t="shared" si="68"/>
        <v>0.43099999999999994</v>
      </c>
      <c r="E286" s="269">
        <v>0.421</v>
      </c>
      <c r="F286" s="269">
        <v>0.394</v>
      </c>
      <c r="G286" s="269">
        <v>0.414</v>
      </c>
      <c r="H286" s="101">
        <v>0.438</v>
      </c>
      <c r="I286" s="269">
        <v>0.569</v>
      </c>
      <c r="J286" s="269">
        <v>0.34</v>
      </c>
      <c r="K286" s="270">
        <f t="shared" si="62"/>
        <v>-0.010000000000000009</v>
      </c>
      <c r="L286" s="270">
        <f t="shared" si="63"/>
        <v>0.02699999999999997</v>
      </c>
      <c r="M286" s="270">
        <f t="shared" si="64"/>
        <v>0.007000000000000006</v>
      </c>
      <c r="N286" s="270">
        <f t="shared" si="65"/>
        <v>-0.017000000000000015</v>
      </c>
      <c r="O286" s="270">
        <f t="shared" si="66"/>
        <v>-0.14799999999999996</v>
      </c>
      <c r="P286" s="271">
        <f t="shared" si="67"/>
        <v>0.08099999999999996</v>
      </c>
    </row>
    <row r="287" spans="1:16" s="60" customFormat="1" ht="21" customHeight="1">
      <c r="A287" s="67">
        <v>24</v>
      </c>
      <c r="B287" s="69" t="s">
        <v>54</v>
      </c>
      <c r="C287" s="268">
        <v>0.046</v>
      </c>
      <c r="D287" s="268">
        <f t="shared" si="68"/>
        <v>0.055559199999999996</v>
      </c>
      <c r="E287" s="269">
        <v>0.0378</v>
      </c>
      <c r="F287" s="269">
        <v>0.054008</v>
      </c>
      <c r="G287" s="269">
        <v>0.047</v>
      </c>
      <c r="H287" s="101">
        <v>0.036788</v>
      </c>
      <c r="I287" s="269">
        <v>0.1</v>
      </c>
      <c r="J287" s="269">
        <v>0.04</v>
      </c>
      <c r="K287" s="270">
        <f t="shared" si="62"/>
        <v>-0.017759200000000003</v>
      </c>
      <c r="L287" s="270">
        <f t="shared" si="63"/>
        <v>-0.016208</v>
      </c>
      <c r="M287" s="270">
        <f t="shared" si="64"/>
        <v>-0.0092</v>
      </c>
      <c r="N287" s="270">
        <f t="shared" si="65"/>
        <v>0.001011999999999999</v>
      </c>
      <c r="O287" s="270">
        <f t="shared" si="66"/>
        <v>-0.062200000000000005</v>
      </c>
      <c r="P287" s="271">
        <f t="shared" si="67"/>
        <v>-0.0022000000000000006</v>
      </c>
    </row>
    <row r="288" spans="1:16" ht="21" customHeight="1">
      <c r="A288" s="67">
        <v>25</v>
      </c>
      <c r="B288" s="69" t="s">
        <v>28</v>
      </c>
      <c r="C288" s="270">
        <v>0.0072</v>
      </c>
      <c r="D288" s="268">
        <f t="shared" si="68"/>
        <v>0.00111</v>
      </c>
      <c r="E288" s="269">
        <v>0.009</v>
      </c>
      <c r="F288" s="269">
        <v>0.00555</v>
      </c>
      <c r="G288" s="269">
        <v>0</v>
      </c>
      <c r="H288" s="101">
        <v>0</v>
      </c>
      <c r="I288" s="269">
        <v>0</v>
      </c>
      <c r="J288" s="269">
        <v>0</v>
      </c>
      <c r="K288" s="270">
        <f t="shared" si="62"/>
        <v>0.00789</v>
      </c>
      <c r="L288" s="270">
        <f t="shared" si="63"/>
        <v>0.003449999999999999</v>
      </c>
      <c r="M288" s="270">
        <f t="shared" si="64"/>
        <v>0.009</v>
      </c>
      <c r="N288" s="270">
        <f t="shared" si="65"/>
        <v>0.009</v>
      </c>
      <c r="O288" s="270">
        <f t="shared" si="66"/>
        <v>0.009</v>
      </c>
      <c r="P288" s="271">
        <f t="shared" si="67"/>
        <v>0.009</v>
      </c>
    </row>
    <row r="289" spans="1:16" s="60" customFormat="1" ht="21" customHeight="1">
      <c r="A289" s="67">
        <v>26</v>
      </c>
      <c r="B289" s="69" t="s">
        <v>15</v>
      </c>
      <c r="C289" s="270">
        <v>0</v>
      </c>
      <c r="D289" s="268">
        <f t="shared" si="68"/>
        <v>0</v>
      </c>
      <c r="E289" s="269"/>
      <c r="F289" s="269">
        <v>0</v>
      </c>
      <c r="G289" s="269">
        <v>0</v>
      </c>
      <c r="H289" s="101">
        <v>0</v>
      </c>
      <c r="I289" s="269">
        <v>0</v>
      </c>
      <c r="J289" s="269">
        <v>0</v>
      </c>
      <c r="K289" s="270">
        <f t="shared" si="62"/>
        <v>0</v>
      </c>
      <c r="L289" s="270">
        <f t="shared" si="63"/>
        <v>0</v>
      </c>
      <c r="M289" s="270">
        <f t="shared" si="64"/>
        <v>0</v>
      </c>
      <c r="N289" s="270">
        <f t="shared" si="65"/>
        <v>0</v>
      </c>
      <c r="O289" s="270">
        <f t="shared" si="66"/>
        <v>0</v>
      </c>
      <c r="P289" s="271">
        <f t="shared" si="67"/>
        <v>0</v>
      </c>
    </row>
    <row r="290" spans="1:16" ht="21" customHeight="1">
      <c r="A290" s="67">
        <v>27</v>
      </c>
      <c r="B290" s="69" t="s">
        <v>16</v>
      </c>
      <c r="C290" s="270">
        <v>0</v>
      </c>
      <c r="D290" s="268">
        <f t="shared" si="68"/>
        <v>0</v>
      </c>
      <c r="E290" s="269"/>
      <c r="F290" s="269">
        <v>0</v>
      </c>
      <c r="G290" s="269">
        <v>0</v>
      </c>
      <c r="H290" s="101">
        <v>0</v>
      </c>
      <c r="I290" s="269">
        <v>0</v>
      </c>
      <c r="J290" s="269">
        <v>0</v>
      </c>
      <c r="K290" s="270">
        <f t="shared" si="62"/>
        <v>0</v>
      </c>
      <c r="L290" s="270">
        <f t="shared" si="63"/>
        <v>0</v>
      </c>
      <c r="M290" s="270">
        <f t="shared" si="64"/>
        <v>0</v>
      </c>
      <c r="N290" s="270">
        <f t="shared" si="65"/>
        <v>0</v>
      </c>
      <c r="O290" s="270">
        <f t="shared" si="66"/>
        <v>0</v>
      </c>
      <c r="P290" s="271">
        <f t="shared" si="67"/>
        <v>0</v>
      </c>
    </row>
    <row r="291" spans="1:16" s="60" customFormat="1" ht="21" customHeight="1">
      <c r="A291" s="78">
        <v>28</v>
      </c>
      <c r="B291" s="69" t="s">
        <v>7</v>
      </c>
      <c r="C291" s="270">
        <v>0.00641</v>
      </c>
      <c r="D291" s="268">
        <f t="shared" si="68"/>
        <v>0.05720000000000001</v>
      </c>
      <c r="E291" s="269">
        <v>0.028</v>
      </c>
      <c r="F291" s="269">
        <v>0.041</v>
      </c>
      <c r="G291" s="269">
        <v>0.059</v>
      </c>
      <c r="H291" s="101">
        <v>0.059</v>
      </c>
      <c r="I291" s="269">
        <v>0.061</v>
      </c>
      <c r="J291" s="269">
        <v>0.066</v>
      </c>
      <c r="K291" s="270">
        <f t="shared" si="62"/>
        <v>-0.029200000000000004</v>
      </c>
      <c r="L291" s="270">
        <f t="shared" si="63"/>
        <v>-0.013000000000000001</v>
      </c>
      <c r="M291" s="270">
        <f t="shared" si="64"/>
        <v>-0.030999999999999996</v>
      </c>
      <c r="N291" s="270">
        <f t="shared" si="65"/>
        <v>-0.030999999999999996</v>
      </c>
      <c r="O291" s="270">
        <f t="shared" si="66"/>
        <v>-0.033</v>
      </c>
      <c r="P291" s="271">
        <f t="shared" si="67"/>
        <v>-0.038000000000000006</v>
      </c>
    </row>
    <row r="292" spans="1:16" ht="21" customHeight="1">
      <c r="A292" s="78">
        <v>29</v>
      </c>
      <c r="B292" s="69" t="s">
        <v>57</v>
      </c>
      <c r="C292" s="270">
        <v>0.05635</v>
      </c>
      <c r="D292" s="268">
        <f t="shared" si="68"/>
        <v>0</v>
      </c>
      <c r="E292" s="269"/>
      <c r="F292" s="269">
        <v>0</v>
      </c>
      <c r="G292" s="269">
        <v>0</v>
      </c>
      <c r="H292" s="101">
        <v>0</v>
      </c>
      <c r="I292" s="269">
        <v>0</v>
      </c>
      <c r="J292" s="269">
        <v>0</v>
      </c>
      <c r="K292" s="270">
        <f t="shared" si="62"/>
        <v>0</v>
      </c>
      <c r="L292" s="270">
        <f t="shared" si="63"/>
        <v>0</v>
      </c>
      <c r="M292" s="270">
        <f t="shared" si="64"/>
        <v>0</v>
      </c>
      <c r="N292" s="270">
        <f t="shared" si="65"/>
        <v>0</v>
      </c>
      <c r="O292" s="270">
        <f t="shared" si="66"/>
        <v>0</v>
      </c>
      <c r="P292" s="271">
        <f t="shared" si="67"/>
        <v>0</v>
      </c>
    </row>
    <row r="293" spans="1:16" ht="21" customHeight="1" thickBot="1">
      <c r="A293" s="164"/>
      <c r="B293" s="150" t="s">
        <v>0</v>
      </c>
      <c r="C293" s="272">
        <f>SUM(C264:C292)</f>
        <v>4.62082</v>
      </c>
      <c r="D293" s="273">
        <f>SUM(D264:D292)</f>
        <v>5.689917199999999</v>
      </c>
      <c r="E293" s="274">
        <f aca="true" t="shared" si="69" ref="E293:K293">SUM(E264:E292)</f>
        <v>5.37836</v>
      </c>
      <c r="F293" s="274">
        <f t="shared" si="69"/>
        <v>4.799598000000001</v>
      </c>
      <c r="G293" s="274">
        <f t="shared" si="69"/>
        <v>6.05089</v>
      </c>
      <c r="H293" s="274">
        <f t="shared" si="69"/>
        <v>5.789847999999999</v>
      </c>
      <c r="I293" s="274">
        <f t="shared" si="69"/>
        <v>6.06925</v>
      </c>
      <c r="J293" s="274">
        <f t="shared" si="69"/>
        <v>5.739999999999999</v>
      </c>
      <c r="K293" s="272">
        <f t="shared" si="69"/>
        <v>-0.31155720000000026</v>
      </c>
      <c r="L293" s="272">
        <f t="shared" si="63"/>
        <v>0.5787619999999984</v>
      </c>
      <c r="M293" s="272">
        <f t="shared" si="64"/>
        <v>-0.6725300000000001</v>
      </c>
      <c r="N293" s="272">
        <f t="shared" si="65"/>
        <v>-0.4114879999999994</v>
      </c>
      <c r="O293" s="272">
        <f t="shared" si="66"/>
        <v>-0.6908900000000004</v>
      </c>
      <c r="P293" s="275">
        <f t="shared" si="67"/>
        <v>-0.3616399999999995</v>
      </c>
    </row>
    <row r="294" spans="1:16" ht="21" customHeight="1">
      <c r="A294" s="32"/>
      <c r="B294" s="22" t="s">
        <v>75</v>
      </c>
      <c r="C294" s="22"/>
      <c r="D294" s="22"/>
      <c r="E294" s="306"/>
      <c r="F294" s="310"/>
      <c r="G294" s="119"/>
      <c r="H294" s="119"/>
      <c r="I294" s="119"/>
      <c r="J294" s="119"/>
      <c r="K294" s="24"/>
      <c r="L294" s="24"/>
      <c r="M294" s="24"/>
      <c r="N294" s="24"/>
      <c r="O294" s="24"/>
      <c r="P294" s="24"/>
    </row>
    <row r="295" spans="1:16" ht="21" customHeight="1" thickBot="1">
      <c r="A295" s="19" t="s">
        <v>41</v>
      </c>
      <c r="B295" s="215" t="s">
        <v>49</v>
      </c>
      <c r="C295" s="215"/>
      <c r="D295" s="132"/>
      <c r="O295" s="166" t="s">
        <v>53</v>
      </c>
      <c r="P295" s="166"/>
    </row>
    <row r="296" spans="1:16" ht="21" customHeight="1">
      <c r="A296" s="175" t="s">
        <v>29</v>
      </c>
      <c r="B296" s="177" t="s">
        <v>18</v>
      </c>
      <c r="C296" s="179" t="s">
        <v>17</v>
      </c>
      <c r="D296" s="169" t="s">
        <v>38</v>
      </c>
      <c r="E296" s="169"/>
      <c r="F296" s="169"/>
      <c r="G296" s="169"/>
      <c r="H296" s="169"/>
      <c r="I296" s="169"/>
      <c r="J296" s="169"/>
      <c r="K296" s="181" t="s">
        <v>39</v>
      </c>
      <c r="L296" s="181"/>
      <c r="M296" s="181"/>
      <c r="N296" s="181"/>
      <c r="O296" s="181"/>
      <c r="P296" s="182"/>
    </row>
    <row r="297" spans="1:16" ht="21" customHeight="1">
      <c r="A297" s="176"/>
      <c r="B297" s="178"/>
      <c r="C297" s="180"/>
      <c r="D297" s="170" t="s">
        <v>73</v>
      </c>
      <c r="E297" s="168" t="s">
        <v>70</v>
      </c>
      <c r="F297" s="168" t="s">
        <v>66</v>
      </c>
      <c r="G297" s="168" t="s">
        <v>65</v>
      </c>
      <c r="H297" s="168" t="s">
        <v>62</v>
      </c>
      <c r="I297" s="168" t="s">
        <v>61</v>
      </c>
      <c r="J297" s="168" t="s">
        <v>59</v>
      </c>
      <c r="K297" s="173" t="s">
        <v>73</v>
      </c>
      <c r="L297" s="167" t="s">
        <v>66</v>
      </c>
      <c r="M297" s="167" t="s">
        <v>65</v>
      </c>
      <c r="N297" s="167" t="s">
        <v>62</v>
      </c>
      <c r="O297" s="167" t="s">
        <v>61</v>
      </c>
      <c r="P297" s="174" t="s">
        <v>59</v>
      </c>
    </row>
    <row r="298" spans="1:16" ht="21" customHeight="1">
      <c r="A298" s="176"/>
      <c r="B298" s="178"/>
      <c r="C298" s="180"/>
      <c r="D298" s="170"/>
      <c r="E298" s="168"/>
      <c r="F298" s="168"/>
      <c r="G298" s="168"/>
      <c r="H298" s="168"/>
      <c r="I298" s="168"/>
      <c r="J298" s="168"/>
      <c r="K298" s="173"/>
      <c r="L298" s="167"/>
      <c r="M298" s="167"/>
      <c r="N298" s="167"/>
      <c r="O298" s="167"/>
      <c r="P298" s="174"/>
    </row>
    <row r="299" spans="1:16" ht="21" customHeight="1">
      <c r="A299" s="176"/>
      <c r="B299" s="178"/>
      <c r="C299" s="180"/>
      <c r="D299" s="170"/>
      <c r="E299" s="168"/>
      <c r="F299" s="168"/>
      <c r="G299" s="168"/>
      <c r="H299" s="168"/>
      <c r="I299" s="168"/>
      <c r="J299" s="168"/>
      <c r="K299" s="173"/>
      <c r="L299" s="167"/>
      <c r="M299" s="167"/>
      <c r="N299" s="167"/>
      <c r="O299" s="167"/>
      <c r="P299" s="174"/>
    </row>
    <row r="300" spans="1:16" ht="21" customHeight="1">
      <c r="A300" s="155">
        <v>1</v>
      </c>
      <c r="B300" s="31">
        <v>2</v>
      </c>
      <c r="C300" s="152">
        <v>3</v>
      </c>
      <c r="D300" s="153">
        <v>4</v>
      </c>
      <c r="E300" s="154">
        <v>5</v>
      </c>
      <c r="F300" s="309">
        <v>6</v>
      </c>
      <c r="G300" s="154">
        <v>7</v>
      </c>
      <c r="H300" s="154">
        <v>8</v>
      </c>
      <c r="I300" s="154">
        <v>9</v>
      </c>
      <c r="J300" s="154">
        <v>10</v>
      </c>
      <c r="K300" s="31">
        <v>11</v>
      </c>
      <c r="L300" s="31">
        <v>12</v>
      </c>
      <c r="M300" s="31">
        <v>13</v>
      </c>
      <c r="N300" s="31">
        <v>14</v>
      </c>
      <c r="O300" s="31">
        <v>15</v>
      </c>
      <c r="P300" s="156">
        <v>16</v>
      </c>
    </row>
    <row r="301" spans="1:17" s="62" customFormat="1" ht="21" customHeight="1">
      <c r="A301" s="81">
        <v>1</v>
      </c>
      <c r="B301" s="82" t="s">
        <v>55</v>
      </c>
      <c r="C301" s="268">
        <f aca="true" t="shared" si="70" ref="C301:C328">SUM(C9+C46+C82+C118+C154+C191+C228+C264)</f>
        <v>9.634</v>
      </c>
      <c r="D301" s="268">
        <f>AVERAGE(F301:J301)</f>
        <v>9.169999999999998</v>
      </c>
      <c r="E301" s="269">
        <f aca="true" t="shared" si="71" ref="E301:J310">SUM(E9+E46+E82+E118+E154+E191+E228+E264)</f>
        <v>6.8919999999999995</v>
      </c>
      <c r="F301" s="269">
        <f t="shared" si="71"/>
        <v>8.74</v>
      </c>
      <c r="G301" s="269">
        <f t="shared" si="71"/>
        <v>8.79</v>
      </c>
      <c r="H301" s="269">
        <f t="shared" si="71"/>
        <v>8.829999999999998</v>
      </c>
      <c r="I301" s="269">
        <f t="shared" si="71"/>
        <v>9.44</v>
      </c>
      <c r="J301" s="269">
        <f t="shared" si="71"/>
        <v>10.05</v>
      </c>
      <c r="K301" s="270">
        <f aca="true" t="shared" si="72" ref="K301:K329">AVERAGE(L301:P301)</f>
        <v>-2.278</v>
      </c>
      <c r="L301" s="300">
        <f>E301-F301</f>
        <v>-1.8480000000000008</v>
      </c>
      <c r="M301" s="300">
        <f>E301-G301</f>
        <v>-1.8979999999999997</v>
      </c>
      <c r="N301" s="300">
        <f>E301-H301</f>
        <v>-1.9379999999999988</v>
      </c>
      <c r="O301" s="300">
        <f>E301-I301</f>
        <v>-2.548</v>
      </c>
      <c r="P301" s="301">
        <f>E301-J301</f>
        <v>-3.1580000000000013</v>
      </c>
      <c r="Q301" s="140"/>
    </row>
    <row r="302" spans="1:17" s="60" customFormat="1" ht="21" customHeight="1">
      <c r="A302" s="83">
        <v>2</v>
      </c>
      <c r="B302" s="69" t="s">
        <v>20</v>
      </c>
      <c r="C302" s="270">
        <f t="shared" si="70"/>
        <v>0.0706</v>
      </c>
      <c r="D302" s="268">
        <f aca="true" t="shared" si="73" ref="D302:D329">AVERAGE(F302:J302)</f>
        <v>0.040108</v>
      </c>
      <c r="E302" s="269">
        <f t="shared" si="71"/>
        <v>0</v>
      </c>
      <c r="F302" s="269">
        <f t="shared" si="71"/>
        <v>0.062240000000000004</v>
      </c>
      <c r="G302" s="269">
        <f t="shared" si="71"/>
        <v>0.0673</v>
      </c>
      <c r="H302" s="269">
        <f t="shared" si="71"/>
        <v>0.071</v>
      </c>
      <c r="I302" s="269">
        <f t="shared" si="71"/>
        <v>0</v>
      </c>
      <c r="J302" s="269">
        <f t="shared" si="71"/>
        <v>0</v>
      </c>
      <c r="K302" s="270">
        <f t="shared" si="72"/>
        <v>-0.040108</v>
      </c>
      <c r="L302" s="300">
        <f>E302-F302</f>
        <v>-0.062240000000000004</v>
      </c>
      <c r="M302" s="300">
        <f>E302-G302</f>
        <v>-0.0673</v>
      </c>
      <c r="N302" s="300">
        <f>E302-H302</f>
        <v>-0.071</v>
      </c>
      <c r="O302" s="300">
        <f>E302-I302</f>
        <v>0</v>
      </c>
      <c r="P302" s="301">
        <f>E302-J302</f>
        <v>0</v>
      </c>
      <c r="Q302" s="140"/>
    </row>
    <row r="303" spans="1:17" s="60" customFormat="1" ht="21" customHeight="1">
      <c r="A303" s="83">
        <v>3</v>
      </c>
      <c r="B303" s="69" t="s">
        <v>1</v>
      </c>
      <c r="C303" s="270">
        <f t="shared" si="70"/>
        <v>1.41762</v>
      </c>
      <c r="D303" s="268">
        <f t="shared" si="73"/>
        <v>0.9266</v>
      </c>
      <c r="E303" s="269">
        <f t="shared" si="71"/>
        <v>0.762</v>
      </c>
      <c r="F303" s="269">
        <f t="shared" si="71"/>
        <v>0.75</v>
      </c>
      <c r="G303" s="269">
        <f t="shared" si="71"/>
        <v>1.015</v>
      </c>
      <c r="H303" s="269">
        <f t="shared" si="71"/>
        <v>0.901</v>
      </c>
      <c r="I303" s="269">
        <f t="shared" si="71"/>
        <v>0.997</v>
      </c>
      <c r="J303" s="269">
        <f t="shared" si="71"/>
        <v>0.97</v>
      </c>
      <c r="K303" s="270">
        <f t="shared" si="72"/>
        <v>-0.16459999999999997</v>
      </c>
      <c r="L303" s="300">
        <f>E303-F303</f>
        <v>0.01200000000000001</v>
      </c>
      <c r="M303" s="300">
        <f>E303-G303</f>
        <v>-0.2529999999999999</v>
      </c>
      <c r="N303" s="300">
        <f>E303-H303</f>
        <v>-0.139</v>
      </c>
      <c r="O303" s="300">
        <f>E303-I303</f>
        <v>-0.235</v>
      </c>
      <c r="P303" s="301">
        <f>E303-J303</f>
        <v>-0.20799999999999996</v>
      </c>
      <c r="Q303" s="140"/>
    </row>
    <row r="304" spans="1:17" s="60" customFormat="1" ht="21" customHeight="1">
      <c r="A304" s="83">
        <v>4</v>
      </c>
      <c r="B304" s="69" t="s">
        <v>8</v>
      </c>
      <c r="C304" s="270">
        <f t="shared" si="70"/>
        <v>4.25186</v>
      </c>
      <c r="D304" s="268">
        <f t="shared" si="73"/>
        <v>4.581999999999999</v>
      </c>
      <c r="E304" s="269">
        <f t="shared" si="71"/>
        <v>4.659999999999999</v>
      </c>
      <c r="F304" s="269">
        <f t="shared" si="71"/>
        <v>4.1</v>
      </c>
      <c r="G304" s="269">
        <f t="shared" si="71"/>
        <v>4.81</v>
      </c>
      <c r="H304" s="269">
        <f t="shared" si="71"/>
        <v>4.66</v>
      </c>
      <c r="I304" s="269">
        <f t="shared" si="71"/>
        <v>4.65</v>
      </c>
      <c r="J304" s="269">
        <f t="shared" si="71"/>
        <v>4.6899999999999995</v>
      </c>
      <c r="K304" s="270">
        <f t="shared" si="72"/>
        <v>0.07799999999999958</v>
      </c>
      <c r="L304" s="300">
        <f>E304-F304</f>
        <v>0.5599999999999996</v>
      </c>
      <c r="M304" s="300">
        <f>E304-G304</f>
        <v>-0.15000000000000036</v>
      </c>
      <c r="N304" s="300">
        <f>E304-H304</f>
        <v>0</v>
      </c>
      <c r="O304" s="300">
        <f>E304-I304</f>
        <v>0.009999999999998899</v>
      </c>
      <c r="P304" s="301">
        <f>E304-J304</f>
        <v>-0.03000000000000025</v>
      </c>
      <c r="Q304" s="140"/>
    </row>
    <row r="305" spans="1:17" s="61" customFormat="1" ht="21" customHeight="1">
      <c r="A305" s="83">
        <v>5</v>
      </c>
      <c r="B305" s="69" t="s">
        <v>9</v>
      </c>
      <c r="C305" s="268">
        <f t="shared" si="70"/>
        <v>5.7596</v>
      </c>
      <c r="D305" s="268">
        <f t="shared" si="73"/>
        <v>7.467819999999999</v>
      </c>
      <c r="E305" s="269">
        <f t="shared" si="71"/>
        <v>7.8237</v>
      </c>
      <c r="F305" s="269">
        <f t="shared" si="71"/>
        <v>7.501999999999999</v>
      </c>
      <c r="G305" s="269">
        <f t="shared" si="71"/>
        <v>7.5603</v>
      </c>
      <c r="H305" s="269">
        <f t="shared" si="71"/>
        <v>8.3006</v>
      </c>
      <c r="I305" s="269">
        <f t="shared" si="71"/>
        <v>6.9812</v>
      </c>
      <c r="J305" s="269">
        <f t="shared" si="71"/>
        <v>6.995</v>
      </c>
      <c r="K305" s="270">
        <f t="shared" si="72"/>
        <v>0.35588</v>
      </c>
      <c r="L305" s="300">
        <f>E305-F305</f>
        <v>0.32170000000000076</v>
      </c>
      <c r="M305" s="300">
        <f>E305-G305</f>
        <v>0.26339999999999986</v>
      </c>
      <c r="N305" s="300">
        <f>E305-H305</f>
        <v>-0.47689999999999966</v>
      </c>
      <c r="O305" s="300">
        <f>E305-I305</f>
        <v>0.8424999999999994</v>
      </c>
      <c r="P305" s="301">
        <f>E305-J305</f>
        <v>0.8286999999999995</v>
      </c>
      <c r="Q305" s="140"/>
    </row>
    <row r="306" spans="1:17" s="60" customFormat="1" ht="21" customHeight="1">
      <c r="A306" s="83">
        <v>6</v>
      </c>
      <c r="B306" s="69" t="s">
        <v>11</v>
      </c>
      <c r="C306" s="270">
        <f t="shared" si="70"/>
        <v>4.46206</v>
      </c>
      <c r="D306" s="268">
        <f t="shared" si="73"/>
        <v>5.896138</v>
      </c>
      <c r="E306" s="269">
        <f t="shared" si="71"/>
        <v>8.07166</v>
      </c>
      <c r="F306" s="269">
        <f t="shared" si="71"/>
        <v>11.46528</v>
      </c>
      <c r="G306" s="269">
        <f t="shared" si="71"/>
        <v>8.71885</v>
      </c>
      <c r="H306" s="269">
        <f t="shared" si="71"/>
        <v>4.1329400000000005</v>
      </c>
      <c r="I306" s="269">
        <f t="shared" si="71"/>
        <v>1.95462</v>
      </c>
      <c r="J306" s="269">
        <f t="shared" si="71"/>
        <v>3.209</v>
      </c>
      <c r="K306" s="270">
        <f t="shared" si="72"/>
        <v>2.1755219999999995</v>
      </c>
      <c r="L306" s="300">
        <f aca="true" t="shared" si="74" ref="L306:L312">E306-F306</f>
        <v>-3.3936200000000003</v>
      </c>
      <c r="M306" s="300">
        <f aca="true" t="shared" si="75" ref="M306:M312">E306-G306</f>
        <v>-0.6471900000000002</v>
      </c>
      <c r="N306" s="300">
        <f aca="true" t="shared" si="76" ref="N306:N312">E306-H306</f>
        <v>3.938719999999999</v>
      </c>
      <c r="O306" s="300">
        <f aca="true" t="shared" si="77" ref="O306:O312">E306-I306</f>
        <v>6.117039999999999</v>
      </c>
      <c r="P306" s="301">
        <f aca="true" t="shared" si="78" ref="P306:P312">E306-J306</f>
        <v>4.86266</v>
      </c>
      <c r="Q306" s="140"/>
    </row>
    <row r="307" spans="1:17" s="60" customFormat="1" ht="21" customHeight="1">
      <c r="A307" s="83">
        <v>7</v>
      </c>
      <c r="B307" s="69" t="s">
        <v>2</v>
      </c>
      <c r="C307" s="270">
        <f t="shared" si="70"/>
        <v>0.46686</v>
      </c>
      <c r="D307" s="268">
        <f t="shared" si="73"/>
        <v>0.5</v>
      </c>
      <c r="E307" s="269">
        <f t="shared" si="71"/>
        <v>0.4</v>
      </c>
      <c r="F307" s="269">
        <f t="shared" si="71"/>
        <v>0.39</v>
      </c>
      <c r="G307" s="269">
        <f t="shared" si="71"/>
        <v>0.44</v>
      </c>
      <c r="H307" s="269">
        <f t="shared" si="71"/>
        <v>0.53</v>
      </c>
      <c r="I307" s="269">
        <f t="shared" si="71"/>
        <v>0.55</v>
      </c>
      <c r="J307" s="269">
        <f t="shared" si="71"/>
        <v>0.5900000000000001</v>
      </c>
      <c r="K307" s="270">
        <f t="shared" si="72"/>
        <v>-0.1</v>
      </c>
      <c r="L307" s="300">
        <f t="shared" si="74"/>
        <v>0.010000000000000009</v>
      </c>
      <c r="M307" s="300">
        <f t="shared" si="75"/>
        <v>-0.03999999999999998</v>
      </c>
      <c r="N307" s="300">
        <f t="shared" si="76"/>
        <v>-0.13</v>
      </c>
      <c r="O307" s="300">
        <f t="shared" si="77"/>
        <v>-0.15000000000000002</v>
      </c>
      <c r="P307" s="301">
        <f t="shared" si="78"/>
        <v>-0.19000000000000006</v>
      </c>
      <c r="Q307" s="140"/>
    </row>
    <row r="308" spans="1:17" s="62" customFormat="1" ht="21" customHeight="1">
      <c r="A308" s="81">
        <v>8</v>
      </c>
      <c r="B308" s="82" t="s">
        <v>3</v>
      </c>
      <c r="C308" s="300">
        <f t="shared" si="70"/>
        <v>0.13568</v>
      </c>
      <c r="D308" s="268">
        <f t="shared" si="73"/>
        <v>0.030400000000000003</v>
      </c>
      <c r="E308" s="269">
        <f t="shared" si="71"/>
        <v>0.166</v>
      </c>
      <c r="F308" s="269">
        <f t="shared" si="71"/>
        <v>0.134</v>
      </c>
      <c r="G308" s="269">
        <f t="shared" si="71"/>
        <v>0</v>
      </c>
      <c r="H308" s="269">
        <f t="shared" si="71"/>
        <v>0.018000000000000002</v>
      </c>
      <c r="I308" s="269">
        <f t="shared" si="71"/>
        <v>0</v>
      </c>
      <c r="J308" s="269">
        <f t="shared" si="71"/>
        <v>0</v>
      </c>
      <c r="K308" s="270">
        <f t="shared" si="72"/>
        <v>0.1356</v>
      </c>
      <c r="L308" s="300">
        <f t="shared" si="74"/>
        <v>0.032</v>
      </c>
      <c r="M308" s="300">
        <f t="shared" si="75"/>
        <v>0.166</v>
      </c>
      <c r="N308" s="300">
        <f t="shared" si="76"/>
        <v>0.14800000000000002</v>
      </c>
      <c r="O308" s="300">
        <f t="shared" si="77"/>
        <v>0.166</v>
      </c>
      <c r="P308" s="301">
        <f t="shared" si="78"/>
        <v>0.166</v>
      </c>
      <c r="Q308" s="140"/>
    </row>
    <row r="309" spans="1:17" s="60" customFormat="1" ht="21" customHeight="1">
      <c r="A309" s="83">
        <v>9</v>
      </c>
      <c r="B309" s="69" t="s">
        <v>4</v>
      </c>
      <c r="C309" s="268">
        <f t="shared" si="70"/>
        <v>0.01922</v>
      </c>
      <c r="D309" s="268">
        <f t="shared" si="73"/>
        <v>0.09552000000000001</v>
      </c>
      <c r="E309" s="268">
        <f t="shared" si="71"/>
        <v>0.16357999999999998</v>
      </c>
      <c r="F309" s="269">
        <f t="shared" si="71"/>
        <v>0.114</v>
      </c>
      <c r="G309" s="269">
        <f t="shared" si="71"/>
        <v>0</v>
      </c>
      <c r="H309" s="269">
        <f t="shared" si="71"/>
        <v>0.13312000000000002</v>
      </c>
      <c r="I309" s="269">
        <f t="shared" si="71"/>
        <v>0.13148</v>
      </c>
      <c r="J309" s="269">
        <f t="shared" si="71"/>
        <v>0.099</v>
      </c>
      <c r="K309" s="270">
        <f t="shared" si="72"/>
        <v>0.06805999999999997</v>
      </c>
      <c r="L309" s="300">
        <f t="shared" si="74"/>
        <v>0.04957999999999997</v>
      </c>
      <c r="M309" s="300">
        <f t="shared" si="75"/>
        <v>0.16357999999999998</v>
      </c>
      <c r="N309" s="300">
        <f t="shared" si="76"/>
        <v>0.03045999999999996</v>
      </c>
      <c r="O309" s="300">
        <f t="shared" si="77"/>
        <v>0.03209999999999996</v>
      </c>
      <c r="P309" s="301">
        <f t="shared" si="78"/>
        <v>0.06457999999999997</v>
      </c>
      <c r="Q309" s="140"/>
    </row>
    <row r="310" spans="1:17" s="60" customFormat="1" ht="21" customHeight="1">
      <c r="A310" s="67">
        <v>10</v>
      </c>
      <c r="B310" s="68" t="s">
        <v>5</v>
      </c>
      <c r="C310" s="270">
        <f t="shared" si="70"/>
        <v>3.6490699999999996</v>
      </c>
      <c r="D310" s="268">
        <f t="shared" si="73"/>
        <v>3.7164479999999998</v>
      </c>
      <c r="E310" s="269">
        <f t="shared" si="71"/>
        <v>3.63487</v>
      </c>
      <c r="F310" s="269">
        <f t="shared" si="71"/>
        <v>4.068359999999999</v>
      </c>
      <c r="G310" s="269">
        <f t="shared" si="71"/>
        <v>4.18332</v>
      </c>
      <c r="H310" s="269">
        <f t="shared" si="71"/>
        <v>3.6121399999999997</v>
      </c>
      <c r="I310" s="269">
        <f t="shared" si="71"/>
        <v>3.02942</v>
      </c>
      <c r="J310" s="269">
        <f t="shared" si="71"/>
        <v>3.689</v>
      </c>
      <c r="K310" s="270">
        <f t="shared" si="72"/>
        <v>-0.08157800000000001</v>
      </c>
      <c r="L310" s="300">
        <f t="shared" si="74"/>
        <v>-0.4334899999999995</v>
      </c>
      <c r="M310" s="300">
        <f t="shared" si="75"/>
        <v>-0.5484500000000003</v>
      </c>
      <c r="N310" s="300">
        <f t="shared" si="76"/>
        <v>0.02273000000000014</v>
      </c>
      <c r="O310" s="300">
        <f t="shared" si="77"/>
        <v>0.6054499999999998</v>
      </c>
      <c r="P310" s="301">
        <f t="shared" si="78"/>
        <v>-0.054130000000000233</v>
      </c>
      <c r="Q310" s="140"/>
    </row>
    <row r="311" spans="1:17" s="60" customFormat="1" ht="21" customHeight="1">
      <c r="A311" s="83">
        <v>11</v>
      </c>
      <c r="B311" s="69" t="s">
        <v>12</v>
      </c>
      <c r="C311" s="270">
        <f t="shared" si="70"/>
        <v>11.336590000000001</v>
      </c>
      <c r="D311" s="268">
        <f t="shared" si="73"/>
        <v>13.635999999999996</v>
      </c>
      <c r="E311" s="269">
        <f aca="true" t="shared" si="79" ref="E311:J320">SUM(E19+E56+E92+E128+E164+E201+E238+E274)</f>
        <v>13.239999999999998</v>
      </c>
      <c r="F311" s="269">
        <f t="shared" si="79"/>
        <v>12.269999999999998</v>
      </c>
      <c r="G311" s="269">
        <f t="shared" si="79"/>
        <v>12.939999999999998</v>
      </c>
      <c r="H311" s="269">
        <f t="shared" si="79"/>
        <v>13.519999999999998</v>
      </c>
      <c r="I311" s="269">
        <f t="shared" si="79"/>
        <v>14.049999999999999</v>
      </c>
      <c r="J311" s="269">
        <f t="shared" si="79"/>
        <v>15.399999999999999</v>
      </c>
      <c r="K311" s="270">
        <f t="shared" si="72"/>
        <v>-0.39599999999999974</v>
      </c>
      <c r="L311" s="300">
        <f t="shared" si="74"/>
        <v>0.9700000000000006</v>
      </c>
      <c r="M311" s="300">
        <f t="shared" si="75"/>
        <v>0.3000000000000007</v>
      </c>
      <c r="N311" s="300">
        <f t="shared" si="76"/>
        <v>-0.27999999999999936</v>
      </c>
      <c r="O311" s="300">
        <f t="shared" si="77"/>
        <v>-0.8100000000000005</v>
      </c>
      <c r="P311" s="301">
        <f t="shared" si="78"/>
        <v>-2.16</v>
      </c>
      <c r="Q311" s="140"/>
    </row>
    <row r="312" spans="1:17" ht="21" customHeight="1">
      <c r="A312" s="67">
        <v>12</v>
      </c>
      <c r="B312" s="68" t="s">
        <v>21</v>
      </c>
      <c r="C312" s="270">
        <f t="shared" si="70"/>
        <v>0.01816</v>
      </c>
      <c r="D312" s="268">
        <f t="shared" si="73"/>
        <v>0</v>
      </c>
      <c r="E312" s="269">
        <f t="shared" si="79"/>
        <v>0</v>
      </c>
      <c r="F312" s="269">
        <f t="shared" si="79"/>
        <v>0</v>
      </c>
      <c r="G312" s="269">
        <f t="shared" si="79"/>
        <v>0</v>
      </c>
      <c r="H312" s="269">
        <f t="shared" si="79"/>
        <v>0</v>
      </c>
      <c r="I312" s="269">
        <f t="shared" si="79"/>
        <v>0</v>
      </c>
      <c r="J312" s="269">
        <f t="shared" si="79"/>
        <v>0</v>
      </c>
      <c r="K312" s="270">
        <f t="shared" si="72"/>
        <v>0</v>
      </c>
      <c r="L312" s="300">
        <f t="shared" si="74"/>
        <v>0</v>
      </c>
      <c r="M312" s="300">
        <f t="shared" si="75"/>
        <v>0</v>
      </c>
      <c r="N312" s="300">
        <f t="shared" si="76"/>
        <v>0</v>
      </c>
      <c r="O312" s="300">
        <f t="shared" si="77"/>
        <v>0</v>
      </c>
      <c r="P312" s="301">
        <f t="shared" si="78"/>
        <v>0</v>
      </c>
      <c r="Q312" s="140"/>
    </row>
    <row r="313" spans="1:17" s="60" customFormat="1" ht="21" customHeight="1">
      <c r="A313" s="83">
        <v>13</v>
      </c>
      <c r="B313" s="69" t="s">
        <v>13</v>
      </c>
      <c r="C313" s="270">
        <f t="shared" si="70"/>
        <v>38.41274000000001</v>
      </c>
      <c r="D313" s="268">
        <f>AVERAGE(F313:J313)</f>
        <v>38.092000000000006</v>
      </c>
      <c r="E313" s="269">
        <f t="shared" si="79"/>
        <v>31.509999999999998</v>
      </c>
      <c r="F313" s="269">
        <f t="shared" si="79"/>
        <v>33.65</v>
      </c>
      <c r="G313" s="269">
        <f t="shared" si="79"/>
        <v>32.79</v>
      </c>
      <c r="H313" s="269">
        <f t="shared" si="79"/>
        <v>34.77</v>
      </c>
      <c r="I313" s="269">
        <f t="shared" si="79"/>
        <v>44.269999999999996</v>
      </c>
      <c r="J313" s="269">
        <f t="shared" si="79"/>
        <v>44.980000000000004</v>
      </c>
      <c r="K313" s="270">
        <f t="shared" si="72"/>
        <v>-6.5820000000000025</v>
      </c>
      <c r="L313" s="300">
        <f aca="true" t="shared" si="80" ref="L313:L322">E313-F313</f>
        <v>-2.1400000000000006</v>
      </c>
      <c r="M313" s="300">
        <f aca="true" t="shared" si="81" ref="M313:M322">E313-G313</f>
        <v>-1.2800000000000011</v>
      </c>
      <c r="N313" s="300">
        <f aca="true" t="shared" si="82" ref="N313:N322">E313-H313</f>
        <v>-3.260000000000005</v>
      </c>
      <c r="O313" s="300">
        <f aca="true" t="shared" si="83" ref="O313:O322">E313-I313</f>
        <v>-12.759999999999998</v>
      </c>
      <c r="P313" s="301">
        <f aca="true" t="shared" si="84" ref="P313:P322">E313-J313</f>
        <v>-13.470000000000006</v>
      </c>
      <c r="Q313" s="140"/>
    </row>
    <row r="314" spans="1:17" s="60" customFormat="1" ht="21" customHeight="1">
      <c r="A314" s="83">
        <v>14</v>
      </c>
      <c r="B314" s="69" t="s">
        <v>14</v>
      </c>
      <c r="C314" s="270">
        <f t="shared" si="70"/>
        <v>21.03772</v>
      </c>
      <c r="D314" s="268">
        <f t="shared" si="73"/>
        <v>22.402616000000002</v>
      </c>
      <c r="E314" s="269">
        <f t="shared" si="79"/>
        <v>30.59684</v>
      </c>
      <c r="F314" s="269">
        <f t="shared" si="79"/>
        <v>27.75064</v>
      </c>
      <c r="G314" s="269">
        <f t="shared" si="79"/>
        <v>26.35284</v>
      </c>
      <c r="H314" s="269">
        <f t="shared" si="79"/>
        <v>22.92851</v>
      </c>
      <c r="I314" s="269">
        <f t="shared" si="79"/>
        <v>14.19909</v>
      </c>
      <c r="J314" s="269">
        <f t="shared" si="79"/>
        <v>20.782</v>
      </c>
      <c r="K314" s="270">
        <f t="shared" si="72"/>
        <v>8.194224</v>
      </c>
      <c r="L314" s="300">
        <f t="shared" si="80"/>
        <v>2.8461999999999996</v>
      </c>
      <c r="M314" s="300">
        <f t="shared" si="81"/>
        <v>4.244</v>
      </c>
      <c r="N314" s="300">
        <f t="shared" si="82"/>
        <v>7.668330000000001</v>
      </c>
      <c r="O314" s="300">
        <f t="shared" si="83"/>
        <v>16.397750000000002</v>
      </c>
      <c r="P314" s="301">
        <f t="shared" si="84"/>
        <v>9.81484</v>
      </c>
      <c r="Q314" s="140"/>
    </row>
    <row r="315" spans="1:17" s="60" customFormat="1" ht="21" customHeight="1">
      <c r="A315" s="67">
        <v>15</v>
      </c>
      <c r="B315" s="68" t="s">
        <v>22</v>
      </c>
      <c r="C315" s="270">
        <f t="shared" si="70"/>
        <v>0.27181999999999995</v>
      </c>
      <c r="D315" s="268">
        <f t="shared" si="73"/>
        <v>0.32</v>
      </c>
      <c r="E315" s="269">
        <f t="shared" si="79"/>
        <v>0</v>
      </c>
      <c r="F315" s="269">
        <f t="shared" si="79"/>
        <v>0</v>
      </c>
      <c r="G315" s="269">
        <f t="shared" si="79"/>
        <v>0</v>
      </c>
      <c r="H315" s="269">
        <f t="shared" si="79"/>
        <v>1.6</v>
      </c>
      <c r="I315" s="269">
        <f t="shared" si="79"/>
        <v>0</v>
      </c>
      <c r="J315" s="269">
        <f t="shared" si="79"/>
        <v>0</v>
      </c>
      <c r="K315" s="270">
        <f t="shared" si="72"/>
        <v>-0.32</v>
      </c>
      <c r="L315" s="300">
        <f t="shared" si="80"/>
        <v>0</v>
      </c>
      <c r="M315" s="300">
        <f t="shared" si="81"/>
        <v>0</v>
      </c>
      <c r="N315" s="300">
        <f t="shared" si="82"/>
        <v>-1.6</v>
      </c>
      <c r="O315" s="300">
        <f t="shared" si="83"/>
        <v>0</v>
      </c>
      <c r="P315" s="301">
        <f t="shared" si="84"/>
        <v>0</v>
      </c>
      <c r="Q315" s="140"/>
    </row>
    <row r="316" spans="1:17" s="60" customFormat="1" ht="21" customHeight="1">
      <c r="A316" s="67">
        <v>16</v>
      </c>
      <c r="B316" s="68" t="s">
        <v>23</v>
      </c>
      <c r="C316" s="270">
        <f t="shared" si="70"/>
        <v>0.07361</v>
      </c>
      <c r="D316" s="268">
        <f t="shared" si="73"/>
        <v>0.07175200000000001</v>
      </c>
      <c r="E316" s="269">
        <f t="shared" si="79"/>
        <v>0.07217</v>
      </c>
      <c r="F316" s="269">
        <f t="shared" si="79"/>
        <v>0.07192</v>
      </c>
      <c r="G316" s="269">
        <f t="shared" si="79"/>
        <v>0.07150000000000001</v>
      </c>
      <c r="H316" s="269">
        <f t="shared" si="79"/>
        <v>0.07200000000000001</v>
      </c>
      <c r="I316" s="269">
        <f t="shared" si="79"/>
        <v>0.07134</v>
      </c>
      <c r="J316" s="269">
        <f t="shared" si="79"/>
        <v>0.07200000000000001</v>
      </c>
      <c r="K316" s="270">
        <f t="shared" si="72"/>
        <v>0.00041799999999999336</v>
      </c>
      <c r="L316" s="300">
        <f t="shared" si="80"/>
        <v>0.0002500000000000002</v>
      </c>
      <c r="M316" s="300">
        <f t="shared" si="81"/>
        <v>0.00066999999999999</v>
      </c>
      <c r="N316" s="300">
        <f t="shared" si="82"/>
        <v>0.0001699999999999896</v>
      </c>
      <c r="O316" s="300">
        <f t="shared" si="83"/>
        <v>0.0008299999999999974</v>
      </c>
      <c r="P316" s="301">
        <f t="shared" si="84"/>
        <v>0.0001699999999999896</v>
      </c>
      <c r="Q316" s="140"/>
    </row>
    <row r="317" spans="1:17" ht="21" customHeight="1">
      <c r="A317" s="67">
        <v>17</v>
      </c>
      <c r="B317" s="68" t="s">
        <v>25</v>
      </c>
      <c r="C317" s="270">
        <f t="shared" si="70"/>
        <v>0.01633</v>
      </c>
      <c r="D317" s="268">
        <f t="shared" si="73"/>
        <v>0.0034339999999999996</v>
      </c>
      <c r="E317" s="269">
        <f t="shared" si="79"/>
        <v>0</v>
      </c>
      <c r="F317" s="269">
        <f t="shared" si="79"/>
        <v>0</v>
      </c>
      <c r="G317" s="269">
        <f t="shared" si="79"/>
        <v>0</v>
      </c>
      <c r="H317" s="269">
        <f t="shared" si="79"/>
        <v>0</v>
      </c>
      <c r="I317" s="269">
        <f t="shared" si="79"/>
        <v>0.017169999999999998</v>
      </c>
      <c r="J317" s="269">
        <f t="shared" si="79"/>
        <v>0</v>
      </c>
      <c r="K317" s="270">
        <f t="shared" si="72"/>
        <v>-0.0034339999999999996</v>
      </c>
      <c r="L317" s="300">
        <f t="shared" si="80"/>
        <v>0</v>
      </c>
      <c r="M317" s="300">
        <f t="shared" si="81"/>
        <v>0</v>
      </c>
      <c r="N317" s="300">
        <f t="shared" si="82"/>
        <v>0</v>
      </c>
      <c r="O317" s="300">
        <f t="shared" si="83"/>
        <v>-0.017169999999999998</v>
      </c>
      <c r="P317" s="301">
        <f t="shared" si="84"/>
        <v>0</v>
      </c>
      <c r="Q317" s="140"/>
    </row>
    <row r="318" spans="1:17" s="60" customFormat="1" ht="21" customHeight="1">
      <c r="A318" s="67">
        <v>18</v>
      </c>
      <c r="B318" s="68" t="s">
        <v>24</v>
      </c>
      <c r="C318" s="270">
        <f t="shared" si="70"/>
        <v>0.21581999999999998</v>
      </c>
      <c r="D318" s="268">
        <f t="shared" si="73"/>
        <v>0.148928</v>
      </c>
      <c r="E318" s="269">
        <f t="shared" si="79"/>
        <v>0.13816</v>
      </c>
      <c r="F318" s="269">
        <f t="shared" si="79"/>
        <v>0.11724</v>
      </c>
      <c r="G318" s="269">
        <f t="shared" si="79"/>
        <v>0.1877</v>
      </c>
      <c r="H318" s="269">
        <f t="shared" si="79"/>
        <v>0.22210000000000002</v>
      </c>
      <c r="I318" s="269">
        <f t="shared" si="79"/>
        <v>0.2176</v>
      </c>
      <c r="J318" s="269">
        <f t="shared" si="79"/>
        <v>0</v>
      </c>
      <c r="K318" s="270">
        <f t="shared" si="72"/>
        <v>-0.010768</v>
      </c>
      <c r="L318" s="300">
        <f t="shared" si="80"/>
        <v>0.020920000000000008</v>
      </c>
      <c r="M318" s="300">
        <f t="shared" si="81"/>
        <v>-0.04954</v>
      </c>
      <c r="N318" s="300">
        <f t="shared" si="82"/>
        <v>-0.08394000000000001</v>
      </c>
      <c r="O318" s="300">
        <f t="shared" si="83"/>
        <v>-0.07943999999999998</v>
      </c>
      <c r="P318" s="301">
        <f t="shared" si="84"/>
        <v>0.13816</v>
      </c>
      <c r="Q318" s="140"/>
    </row>
    <row r="319" spans="1:17" s="60" customFormat="1" ht="21" customHeight="1">
      <c r="A319" s="83">
        <v>19</v>
      </c>
      <c r="B319" s="69" t="s">
        <v>19</v>
      </c>
      <c r="C319" s="270">
        <f t="shared" si="70"/>
        <v>3.3904</v>
      </c>
      <c r="D319" s="268">
        <f t="shared" si="73"/>
        <v>10.178138</v>
      </c>
      <c r="E319" s="269">
        <f t="shared" si="79"/>
        <v>11.38667</v>
      </c>
      <c r="F319" s="269">
        <f t="shared" si="79"/>
        <v>8.65566</v>
      </c>
      <c r="G319" s="269">
        <f t="shared" si="79"/>
        <v>10.89959</v>
      </c>
      <c r="H319" s="269">
        <f t="shared" si="79"/>
        <v>10.66727</v>
      </c>
      <c r="I319" s="269">
        <f t="shared" si="79"/>
        <v>9.45517</v>
      </c>
      <c r="J319" s="269">
        <f t="shared" si="79"/>
        <v>11.213</v>
      </c>
      <c r="K319" s="270">
        <f t="shared" si="72"/>
        <v>1.2085320000000006</v>
      </c>
      <c r="L319" s="300">
        <f t="shared" si="80"/>
        <v>2.7310100000000013</v>
      </c>
      <c r="M319" s="300">
        <f t="shared" si="81"/>
        <v>0.4870800000000006</v>
      </c>
      <c r="N319" s="300">
        <f t="shared" si="82"/>
        <v>0.7194000000000003</v>
      </c>
      <c r="O319" s="300">
        <f t="shared" si="83"/>
        <v>1.9314999999999998</v>
      </c>
      <c r="P319" s="301">
        <f t="shared" si="84"/>
        <v>0.17367000000000132</v>
      </c>
      <c r="Q319" s="140"/>
    </row>
    <row r="320" spans="1:17" s="60" customFormat="1" ht="21" customHeight="1">
      <c r="A320" s="83">
        <v>20</v>
      </c>
      <c r="B320" s="69" t="s">
        <v>6</v>
      </c>
      <c r="C320" s="270">
        <f t="shared" si="70"/>
        <v>0.20299999999999999</v>
      </c>
      <c r="D320" s="268">
        <f>AVERAGE(F320:J320)</f>
        <v>0.05600000000000001</v>
      </c>
      <c r="E320" s="269">
        <f t="shared" si="79"/>
        <v>0.042</v>
      </c>
      <c r="F320" s="269">
        <f t="shared" si="79"/>
        <v>0.04</v>
      </c>
      <c r="G320" s="269">
        <f t="shared" si="79"/>
        <v>0.06</v>
      </c>
      <c r="H320" s="269">
        <f t="shared" si="79"/>
        <v>0.13</v>
      </c>
      <c r="I320" s="269">
        <f t="shared" si="79"/>
        <v>0</v>
      </c>
      <c r="J320" s="269">
        <f t="shared" si="79"/>
        <v>0.05</v>
      </c>
      <c r="K320" s="270">
        <f t="shared" si="72"/>
        <v>-0.013999999999999995</v>
      </c>
      <c r="L320" s="300">
        <f t="shared" si="80"/>
        <v>0.0020000000000000018</v>
      </c>
      <c r="M320" s="300">
        <f t="shared" si="81"/>
        <v>-0.017999999999999995</v>
      </c>
      <c r="N320" s="300">
        <f t="shared" si="82"/>
        <v>-0.088</v>
      </c>
      <c r="O320" s="300">
        <f t="shared" si="83"/>
        <v>0.042</v>
      </c>
      <c r="P320" s="301">
        <f t="shared" si="84"/>
        <v>-0.008</v>
      </c>
      <c r="Q320" s="140"/>
    </row>
    <row r="321" spans="1:17" s="60" customFormat="1" ht="21" customHeight="1">
      <c r="A321" s="83">
        <v>21</v>
      </c>
      <c r="B321" s="69" t="s">
        <v>10</v>
      </c>
      <c r="C321" s="270">
        <f t="shared" si="70"/>
        <v>19.10151</v>
      </c>
      <c r="D321" s="268">
        <f t="shared" si="73"/>
        <v>18.82608</v>
      </c>
      <c r="E321" s="269">
        <f aca="true" t="shared" si="85" ref="E321:J330">SUM(E29+E66+E102+E138+E174+E211+E248+E284)</f>
        <v>21.754</v>
      </c>
      <c r="F321" s="269">
        <f t="shared" si="85"/>
        <v>20.697400000000002</v>
      </c>
      <c r="G321" s="269">
        <f t="shared" si="85"/>
        <v>20.921</v>
      </c>
      <c r="H321" s="269">
        <f t="shared" si="85"/>
        <v>21.725</v>
      </c>
      <c r="I321" s="269">
        <f t="shared" si="85"/>
        <v>15.376</v>
      </c>
      <c r="J321" s="269">
        <f t="shared" si="85"/>
        <v>15.411</v>
      </c>
      <c r="K321" s="270">
        <f t="shared" si="72"/>
        <v>2.927920000000001</v>
      </c>
      <c r="L321" s="300">
        <f t="shared" si="80"/>
        <v>1.0565999999999995</v>
      </c>
      <c r="M321" s="300">
        <f t="shared" si="81"/>
        <v>0.833000000000002</v>
      </c>
      <c r="N321" s="300">
        <f t="shared" si="82"/>
        <v>0.028999999999999915</v>
      </c>
      <c r="O321" s="300">
        <f t="shared" si="83"/>
        <v>6.378000000000002</v>
      </c>
      <c r="P321" s="301">
        <f t="shared" si="84"/>
        <v>6.343000000000002</v>
      </c>
      <c r="Q321" s="140"/>
    </row>
    <row r="322" spans="1:17" ht="21" customHeight="1">
      <c r="A322" s="67">
        <v>22</v>
      </c>
      <c r="B322" s="69" t="s">
        <v>27</v>
      </c>
      <c r="C322" s="270">
        <f t="shared" si="70"/>
        <v>0</v>
      </c>
      <c r="D322" s="268">
        <f t="shared" si="73"/>
        <v>0</v>
      </c>
      <c r="E322" s="269">
        <f t="shared" si="85"/>
        <v>0</v>
      </c>
      <c r="F322" s="269">
        <f t="shared" si="85"/>
        <v>0</v>
      </c>
      <c r="G322" s="269">
        <f t="shared" si="85"/>
        <v>0</v>
      </c>
      <c r="H322" s="269">
        <f t="shared" si="85"/>
        <v>0</v>
      </c>
      <c r="I322" s="269">
        <f t="shared" si="85"/>
        <v>0</v>
      </c>
      <c r="J322" s="269">
        <f t="shared" si="85"/>
        <v>0</v>
      </c>
      <c r="K322" s="270">
        <f t="shared" si="72"/>
        <v>0</v>
      </c>
      <c r="L322" s="300">
        <f t="shared" si="80"/>
        <v>0</v>
      </c>
      <c r="M322" s="300">
        <f t="shared" si="81"/>
        <v>0</v>
      </c>
      <c r="N322" s="300">
        <f t="shared" si="82"/>
        <v>0</v>
      </c>
      <c r="O322" s="300">
        <f t="shared" si="83"/>
        <v>0</v>
      </c>
      <c r="P322" s="301">
        <f t="shared" si="84"/>
        <v>0</v>
      </c>
      <c r="Q322" s="140"/>
    </row>
    <row r="323" spans="1:17" s="60" customFormat="1" ht="21" customHeight="1">
      <c r="A323" s="67">
        <v>23</v>
      </c>
      <c r="B323" s="69" t="s">
        <v>26</v>
      </c>
      <c r="C323" s="270">
        <f t="shared" si="70"/>
        <v>6.1235800000000005</v>
      </c>
      <c r="D323" s="268">
        <f t="shared" si="73"/>
        <v>4.3452</v>
      </c>
      <c r="E323" s="269">
        <f t="shared" si="85"/>
        <v>4.374</v>
      </c>
      <c r="F323" s="269">
        <f t="shared" si="85"/>
        <v>4.372</v>
      </c>
      <c r="G323" s="269">
        <f t="shared" si="85"/>
        <v>4.162</v>
      </c>
      <c r="H323" s="269">
        <f t="shared" si="85"/>
        <v>4.255</v>
      </c>
      <c r="I323" s="269">
        <f t="shared" si="85"/>
        <v>4.894</v>
      </c>
      <c r="J323" s="269">
        <f t="shared" si="85"/>
        <v>4.043</v>
      </c>
      <c r="K323" s="270">
        <f t="shared" si="72"/>
        <v>0.02879999999999967</v>
      </c>
      <c r="L323" s="300">
        <f aca="true" t="shared" si="86" ref="L323:L329">E323-F323</f>
        <v>0.0019999999999997797</v>
      </c>
      <c r="M323" s="300">
        <f aca="true" t="shared" si="87" ref="M323:M329">E323-G323</f>
        <v>0.21199999999999974</v>
      </c>
      <c r="N323" s="300">
        <f aca="true" t="shared" si="88" ref="N323:N329">E323-H323</f>
        <v>0.11899999999999977</v>
      </c>
      <c r="O323" s="300">
        <f aca="true" t="shared" si="89" ref="O323:O329">E323-I323</f>
        <v>-0.5200000000000005</v>
      </c>
      <c r="P323" s="301">
        <f aca="true" t="shared" si="90" ref="P323:P329">E323-J323</f>
        <v>0.3309999999999995</v>
      </c>
      <c r="Q323" s="140"/>
    </row>
    <row r="324" spans="1:17" s="60" customFormat="1" ht="21" customHeight="1">
      <c r="A324" s="83">
        <v>24</v>
      </c>
      <c r="B324" s="69" t="s">
        <v>54</v>
      </c>
      <c r="C324" s="268">
        <f t="shared" si="70"/>
        <v>1.3920000000000001</v>
      </c>
      <c r="D324" s="268">
        <f t="shared" si="73"/>
        <v>1.488248</v>
      </c>
      <c r="E324" s="269">
        <f t="shared" si="85"/>
        <v>1.664648</v>
      </c>
      <c r="F324" s="269">
        <f t="shared" si="85"/>
        <v>1.7459</v>
      </c>
      <c r="G324" s="269">
        <f t="shared" si="85"/>
        <v>1.5533999999999997</v>
      </c>
      <c r="H324" s="269">
        <f t="shared" si="85"/>
        <v>1.6319400000000002</v>
      </c>
      <c r="I324" s="269">
        <f t="shared" si="85"/>
        <v>1.2700000000000002</v>
      </c>
      <c r="J324" s="269">
        <f t="shared" si="85"/>
        <v>1.2400000000000002</v>
      </c>
      <c r="K324" s="270">
        <f t="shared" si="72"/>
        <v>0.17639999999999983</v>
      </c>
      <c r="L324" s="300">
        <f t="shared" si="86"/>
        <v>-0.0812520000000001</v>
      </c>
      <c r="M324" s="300">
        <f t="shared" si="87"/>
        <v>0.11124800000000024</v>
      </c>
      <c r="N324" s="300">
        <f t="shared" si="88"/>
        <v>0.03270799999999974</v>
      </c>
      <c r="O324" s="300">
        <f t="shared" si="89"/>
        <v>0.39464799999999967</v>
      </c>
      <c r="P324" s="301">
        <f t="shared" si="90"/>
        <v>0.4246479999999997</v>
      </c>
      <c r="Q324" s="140"/>
    </row>
    <row r="325" spans="1:17" ht="21" customHeight="1">
      <c r="A325" s="67">
        <v>25</v>
      </c>
      <c r="B325" s="69" t="s">
        <v>28</v>
      </c>
      <c r="C325" s="270">
        <f t="shared" si="70"/>
        <v>0.10976</v>
      </c>
      <c r="D325" s="268">
        <f t="shared" si="73"/>
        <v>0.01173</v>
      </c>
      <c r="E325" s="269">
        <f t="shared" si="85"/>
        <v>0.05756</v>
      </c>
      <c r="F325" s="269">
        <f t="shared" si="85"/>
        <v>0.05865</v>
      </c>
      <c r="G325" s="269">
        <f t="shared" si="85"/>
        <v>0</v>
      </c>
      <c r="H325" s="269">
        <f t="shared" si="85"/>
        <v>0</v>
      </c>
      <c r="I325" s="269">
        <f t="shared" si="85"/>
        <v>0</v>
      </c>
      <c r="J325" s="269">
        <f t="shared" si="85"/>
        <v>0</v>
      </c>
      <c r="K325" s="270">
        <f t="shared" si="72"/>
        <v>0.045829999999999996</v>
      </c>
      <c r="L325" s="300">
        <f t="shared" si="86"/>
        <v>-0.0010900000000000007</v>
      </c>
      <c r="M325" s="300">
        <f t="shared" si="87"/>
        <v>0.05756</v>
      </c>
      <c r="N325" s="300">
        <f t="shared" si="88"/>
        <v>0.05756</v>
      </c>
      <c r="O325" s="300">
        <f t="shared" si="89"/>
        <v>0.05756</v>
      </c>
      <c r="P325" s="301">
        <f t="shared" si="90"/>
        <v>0.05756</v>
      </c>
      <c r="Q325" s="140"/>
    </row>
    <row r="326" spans="1:17" s="60" customFormat="1" ht="21" customHeight="1">
      <c r="A326" s="83">
        <v>26</v>
      </c>
      <c r="B326" s="69" t="s">
        <v>15</v>
      </c>
      <c r="C326" s="270">
        <f t="shared" si="70"/>
        <v>14.848</v>
      </c>
      <c r="D326" s="268">
        <f>AVERAGE(F326:J326)</f>
        <v>16.613528</v>
      </c>
      <c r="E326" s="269">
        <f t="shared" si="85"/>
        <v>17.08689</v>
      </c>
      <c r="F326" s="269">
        <f t="shared" si="85"/>
        <v>17.35556</v>
      </c>
      <c r="G326" s="269">
        <f t="shared" si="85"/>
        <v>17.18054</v>
      </c>
      <c r="H326" s="269">
        <f t="shared" si="85"/>
        <v>16.534999999999997</v>
      </c>
      <c r="I326" s="269">
        <f t="shared" si="85"/>
        <v>16.25554</v>
      </c>
      <c r="J326" s="269">
        <f t="shared" si="85"/>
        <v>15.741</v>
      </c>
      <c r="K326" s="270">
        <f t="shared" si="72"/>
        <v>0.4733620000000009</v>
      </c>
      <c r="L326" s="300">
        <f t="shared" si="86"/>
        <v>-0.2686700000000002</v>
      </c>
      <c r="M326" s="300">
        <f t="shared" si="87"/>
        <v>-0.09365000000000023</v>
      </c>
      <c r="N326" s="300">
        <f t="shared" si="88"/>
        <v>0.5518900000000038</v>
      </c>
      <c r="O326" s="300">
        <f t="shared" si="89"/>
        <v>0.8313500000000005</v>
      </c>
      <c r="P326" s="301">
        <f t="shared" si="90"/>
        <v>1.3458900000000007</v>
      </c>
      <c r="Q326" s="140"/>
    </row>
    <row r="327" spans="1:17" ht="21" customHeight="1">
      <c r="A327" s="83">
        <v>27</v>
      </c>
      <c r="B327" s="69" t="s">
        <v>16</v>
      </c>
      <c r="C327" s="270">
        <f t="shared" si="70"/>
        <v>0.18015</v>
      </c>
      <c r="D327" s="268">
        <f>AVERAGE(F327:J327)</f>
        <v>0.22399999999999998</v>
      </c>
      <c r="E327" s="269">
        <f t="shared" si="85"/>
        <v>0.21000000000000002</v>
      </c>
      <c r="F327" s="269">
        <f t="shared" si="85"/>
        <v>0.2</v>
      </c>
      <c r="G327" s="269">
        <f t="shared" si="85"/>
        <v>0.24</v>
      </c>
      <c r="H327" s="269">
        <f t="shared" si="85"/>
        <v>0.24</v>
      </c>
      <c r="I327" s="269">
        <f t="shared" si="85"/>
        <v>0.22</v>
      </c>
      <c r="J327" s="269">
        <f t="shared" si="85"/>
        <v>0.22</v>
      </c>
      <c r="K327" s="270">
        <f t="shared" si="72"/>
        <v>-0.01399999999999998</v>
      </c>
      <c r="L327" s="300">
        <f t="shared" si="86"/>
        <v>0.010000000000000009</v>
      </c>
      <c r="M327" s="300">
        <f t="shared" si="87"/>
        <v>-0.02999999999999997</v>
      </c>
      <c r="N327" s="300">
        <f t="shared" si="88"/>
        <v>-0.02999999999999997</v>
      </c>
      <c r="O327" s="300">
        <f t="shared" si="89"/>
        <v>-0.009999999999999981</v>
      </c>
      <c r="P327" s="301">
        <f t="shared" si="90"/>
        <v>-0.009999999999999981</v>
      </c>
      <c r="Q327" s="140"/>
    </row>
    <row r="328" spans="1:17" s="60" customFormat="1" ht="21" customHeight="1">
      <c r="A328" s="84">
        <v>28</v>
      </c>
      <c r="B328" s="69" t="s">
        <v>7</v>
      </c>
      <c r="C328" s="270">
        <f t="shared" si="70"/>
        <v>3.527429999999999</v>
      </c>
      <c r="D328" s="268">
        <f t="shared" si="73"/>
        <v>3.3038</v>
      </c>
      <c r="E328" s="269">
        <f t="shared" si="85"/>
        <v>3.1570000000000005</v>
      </c>
      <c r="F328" s="269">
        <f t="shared" si="85"/>
        <v>2.996</v>
      </c>
      <c r="G328" s="269">
        <f t="shared" si="85"/>
        <v>3.159</v>
      </c>
      <c r="H328" s="269">
        <f t="shared" si="85"/>
        <v>3.385</v>
      </c>
      <c r="I328" s="269">
        <f t="shared" si="85"/>
        <v>3.7479999999999993</v>
      </c>
      <c r="J328" s="269">
        <f t="shared" si="85"/>
        <v>3.231</v>
      </c>
      <c r="K328" s="270">
        <f t="shared" si="72"/>
        <v>-0.1467999999999993</v>
      </c>
      <c r="L328" s="300">
        <f t="shared" si="86"/>
        <v>0.16100000000000048</v>
      </c>
      <c r="M328" s="300">
        <f t="shared" si="87"/>
        <v>-0.0019999999999993356</v>
      </c>
      <c r="N328" s="300">
        <f t="shared" si="88"/>
        <v>-0.22799999999999931</v>
      </c>
      <c r="O328" s="300">
        <f t="shared" si="89"/>
        <v>-0.5909999999999989</v>
      </c>
      <c r="P328" s="301">
        <f t="shared" si="90"/>
        <v>-0.0739999999999994</v>
      </c>
      <c r="Q328" s="140"/>
    </row>
    <row r="329" spans="1:17" ht="21" customHeight="1">
      <c r="A329" s="84">
        <v>29</v>
      </c>
      <c r="B329" s="69" t="s">
        <v>57</v>
      </c>
      <c r="C329" s="270">
        <f>C292+C219+C182+C37</f>
        <v>0.07367000000000001</v>
      </c>
      <c r="D329" s="268">
        <f t="shared" si="73"/>
        <v>0</v>
      </c>
      <c r="E329" s="269">
        <f aca="true" t="shared" si="91" ref="E329:J329">E37+E182+E219+E292</f>
        <v>0</v>
      </c>
      <c r="F329" s="269">
        <f t="shared" si="91"/>
        <v>0</v>
      </c>
      <c r="G329" s="269">
        <f t="shared" si="91"/>
        <v>0</v>
      </c>
      <c r="H329" s="269">
        <f t="shared" si="91"/>
        <v>0</v>
      </c>
      <c r="I329" s="269">
        <f t="shared" si="91"/>
        <v>0</v>
      </c>
      <c r="J329" s="269">
        <f t="shared" si="91"/>
        <v>0</v>
      </c>
      <c r="K329" s="270">
        <f t="shared" si="72"/>
        <v>0</v>
      </c>
      <c r="L329" s="300">
        <f t="shared" si="86"/>
        <v>0</v>
      </c>
      <c r="M329" s="300">
        <f t="shared" si="87"/>
        <v>0</v>
      </c>
      <c r="N329" s="300">
        <f t="shared" si="88"/>
        <v>0</v>
      </c>
      <c r="O329" s="300">
        <f t="shared" si="89"/>
        <v>0</v>
      </c>
      <c r="P329" s="301">
        <f t="shared" si="90"/>
        <v>0</v>
      </c>
      <c r="Q329" s="140"/>
    </row>
    <row r="330" spans="1:17" ht="21" customHeight="1" thickBot="1">
      <c r="A330" s="149"/>
      <c r="B330" s="150" t="s">
        <v>0</v>
      </c>
      <c r="C330" s="272">
        <f>SUM(C301:C329)</f>
        <v>150.19886000000002</v>
      </c>
      <c r="D330" s="273">
        <f>SUM(D301:D329)</f>
        <v>162.14648799999998</v>
      </c>
      <c r="E330" s="274">
        <f aca="true" t="shared" si="92" ref="E330:J330">SUM(E38+E74+E110+E146+E183+E220+E256+E293)</f>
        <v>167.86374800000002</v>
      </c>
      <c r="F330" s="274">
        <f t="shared" si="92"/>
        <v>167.30685000000003</v>
      </c>
      <c r="G330" s="274">
        <f t="shared" si="92"/>
        <v>166.10234000000003</v>
      </c>
      <c r="H330" s="274">
        <f t="shared" si="92"/>
        <v>162.87062</v>
      </c>
      <c r="I330" s="274">
        <f t="shared" si="92"/>
        <v>151.77763</v>
      </c>
      <c r="J330" s="274">
        <f t="shared" si="92"/>
        <v>162.675</v>
      </c>
      <c r="K330" s="272">
        <f>SUM(K301:K329)</f>
        <v>5.717259999999999</v>
      </c>
      <c r="L330" s="302">
        <f>E330-F330</f>
        <v>0.5568979999999897</v>
      </c>
      <c r="M330" s="302">
        <f>E330-G330</f>
        <v>1.7614079999999888</v>
      </c>
      <c r="N330" s="302">
        <f>E330-H330</f>
        <v>4.993128000000013</v>
      </c>
      <c r="O330" s="302">
        <f>E330-I330</f>
        <v>16.086118000000027</v>
      </c>
      <c r="P330" s="303">
        <f>E330-J330</f>
        <v>5.188748000000004</v>
      </c>
      <c r="Q330" s="140"/>
    </row>
    <row r="331" spans="1:16" s="34" customFormat="1" ht="21" customHeight="1">
      <c r="A331" s="33"/>
      <c r="B331" s="22" t="s">
        <v>75</v>
      </c>
      <c r="C331" s="22"/>
      <c r="D331" s="22"/>
      <c r="E331" s="306"/>
      <c r="F331" s="307"/>
      <c r="G331" s="121"/>
      <c r="H331" s="121"/>
      <c r="I331" s="121"/>
      <c r="J331" s="121"/>
      <c r="K331" s="33"/>
      <c r="L331" s="18"/>
      <c r="M331" s="18"/>
      <c r="N331" s="18"/>
      <c r="O331" s="18"/>
      <c r="P331" s="18"/>
    </row>
    <row r="332" spans="1:16" s="34" customFormat="1" ht="18.75">
      <c r="A332" s="35"/>
      <c r="B332" s="35"/>
      <c r="C332" s="35"/>
      <c r="D332" s="138"/>
      <c r="E332" s="121"/>
      <c r="F332" s="130"/>
      <c r="G332" s="130"/>
      <c r="H332" s="130"/>
      <c r="I332" s="130"/>
      <c r="J332" s="130"/>
      <c r="K332" s="33"/>
      <c r="L332" s="33"/>
      <c r="M332" s="33"/>
      <c r="N332" s="33"/>
      <c r="O332" s="33"/>
      <c r="P332" s="36"/>
    </row>
    <row r="333" spans="3:11" ht="22.5">
      <c r="C333" s="37"/>
      <c r="F333" s="133"/>
      <c r="G333" s="133"/>
      <c r="H333" s="133"/>
      <c r="I333" s="133"/>
      <c r="J333" s="133"/>
      <c r="K333" s="19"/>
    </row>
    <row r="334" spans="6:11" ht="18">
      <c r="F334" s="131"/>
      <c r="G334" s="131"/>
      <c r="H334" s="131"/>
      <c r="I334" s="131"/>
      <c r="J334" s="131"/>
      <c r="K334" s="19"/>
    </row>
    <row r="335" spans="6:11" ht="18">
      <c r="F335" s="132"/>
      <c r="G335" s="132"/>
      <c r="H335" s="132"/>
      <c r="I335" s="132"/>
      <c r="J335" s="132"/>
      <c r="K335" s="19"/>
    </row>
    <row r="339" ht="18">
      <c r="D339" s="122"/>
    </row>
  </sheetData>
  <sheetProtection/>
  <mergeCells count="175">
    <mergeCell ref="B258:C258"/>
    <mergeCell ref="B295:C295"/>
    <mergeCell ref="D186:J186"/>
    <mergeCell ref="D187:D189"/>
    <mergeCell ref="D223:J223"/>
    <mergeCell ref="E114:E116"/>
    <mergeCell ref="E150:E152"/>
    <mergeCell ref="D5:D7"/>
    <mergeCell ref="D41:J41"/>
    <mergeCell ref="D42:D44"/>
    <mergeCell ref="D77:J77"/>
    <mergeCell ref="E42:E44"/>
    <mergeCell ref="E78:E80"/>
    <mergeCell ref="E5:E7"/>
    <mergeCell ref="H42:H44"/>
    <mergeCell ref="I42:I44"/>
    <mergeCell ref="I187:I189"/>
    <mergeCell ref="J187:J189"/>
    <mergeCell ref="D149:J149"/>
    <mergeCell ref="L114:L116"/>
    <mergeCell ref="K42:K44"/>
    <mergeCell ref="E187:E189"/>
    <mergeCell ref="H187:H189"/>
    <mergeCell ref="K150:K152"/>
    <mergeCell ref="N187:N189"/>
    <mergeCell ref="O187:O189"/>
    <mergeCell ref="K224:K226"/>
    <mergeCell ref="K259:P259"/>
    <mergeCell ref="G187:G189"/>
    <mergeCell ref="L224:L226"/>
    <mergeCell ref="J224:J226"/>
    <mergeCell ref="D150:D152"/>
    <mergeCell ref="F5:F7"/>
    <mergeCell ref="G5:G7"/>
    <mergeCell ref="J42:J44"/>
    <mergeCell ref="O5:O7"/>
    <mergeCell ref="P5:P7"/>
    <mergeCell ref="O42:O44"/>
    <mergeCell ref="H5:H7"/>
    <mergeCell ref="L150:L152"/>
    <mergeCell ref="M114:M116"/>
    <mergeCell ref="A4:A7"/>
    <mergeCell ref="B4:B7"/>
    <mergeCell ref="C4:C7"/>
    <mergeCell ref="L5:L7"/>
    <mergeCell ref="M5:M7"/>
    <mergeCell ref="N5:N7"/>
    <mergeCell ref="I5:I7"/>
    <mergeCell ref="J5:J7"/>
    <mergeCell ref="K5:K7"/>
    <mergeCell ref="D4:J4"/>
    <mergeCell ref="L3:P3"/>
    <mergeCell ref="K4:P4"/>
    <mergeCell ref="B41:B44"/>
    <mergeCell ref="C41:C44"/>
    <mergeCell ref="F42:F44"/>
    <mergeCell ref="G42:G44"/>
    <mergeCell ref="P42:P44"/>
    <mergeCell ref="N42:N44"/>
    <mergeCell ref="L42:L44"/>
    <mergeCell ref="M42:M44"/>
    <mergeCell ref="A77:A80"/>
    <mergeCell ref="B77:B80"/>
    <mergeCell ref="C77:C80"/>
    <mergeCell ref="P78:P80"/>
    <mergeCell ref="O78:O80"/>
    <mergeCell ref="K77:P77"/>
    <mergeCell ref="K78:K80"/>
    <mergeCell ref="N78:N80"/>
    <mergeCell ref="D78:D80"/>
    <mergeCell ref="I114:I116"/>
    <mergeCell ref="A41:A44"/>
    <mergeCell ref="K41:P41"/>
    <mergeCell ref="F78:F80"/>
    <mergeCell ref="G78:G80"/>
    <mergeCell ref="H78:H80"/>
    <mergeCell ref="I78:I80"/>
    <mergeCell ref="J78:J80"/>
    <mergeCell ref="L78:L80"/>
    <mergeCell ref="M78:M80"/>
    <mergeCell ref="J150:J152"/>
    <mergeCell ref="A113:A116"/>
    <mergeCell ref="B113:B116"/>
    <mergeCell ref="C113:C116"/>
    <mergeCell ref="F114:F116"/>
    <mergeCell ref="G114:G116"/>
    <mergeCell ref="H114:H116"/>
    <mergeCell ref="D113:J113"/>
    <mergeCell ref="D114:D116"/>
    <mergeCell ref="J114:J116"/>
    <mergeCell ref="L187:L189"/>
    <mergeCell ref="M187:M189"/>
    <mergeCell ref="A149:A152"/>
    <mergeCell ref="B149:B152"/>
    <mergeCell ref="C149:C152"/>
    <mergeCell ref="P150:P152"/>
    <mergeCell ref="F150:F152"/>
    <mergeCell ref="G150:G152"/>
    <mergeCell ref="H150:H152"/>
    <mergeCell ref="I150:I152"/>
    <mergeCell ref="K113:P113"/>
    <mergeCell ref="K114:K116"/>
    <mergeCell ref="K149:P149"/>
    <mergeCell ref="A186:A189"/>
    <mergeCell ref="B186:B189"/>
    <mergeCell ref="C186:C189"/>
    <mergeCell ref="P187:P189"/>
    <mergeCell ref="F187:F189"/>
    <mergeCell ref="K186:P186"/>
    <mergeCell ref="K187:K189"/>
    <mergeCell ref="M150:M152"/>
    <mergeCell ref="N150:N152"/>
    <mergeCell ref="O150:O152"/>
    <mergeCell ref="N114:N116"/>
    <mergeCell ref="O114:O116"/>
    <mergeCell ref="P114:P116"/>
    <mergeCell ref="A259:A262"/>
    <mergeCell ref="B259:B262"/>
    <mergeCell ref="C259:C262"/>
    <mergeCell ref="E260:E262"/>
    <mergeCell ref="F260:F262"/>
    <mergeCell ref="A223:A226"/>
    <mergeCell ref="B223:B226"/>
    <mergeCell ref="C223:C226"/>
    <mergeCell ref="E224:E226"/>
    <mergeCell ref="D224:D226"/>
    <mergeCell ref="F224:F226"/>
    <mergeCell ref="G224:G226"/>
    <mergeCell ref="H224:H226"/>
    <mergeCell ref="I224:I226"/>
    <mergeCell ref="H297:H299"/>
    <mergeCell ref="G260:G262"/>
    <mergeCell ref="D259:J259"/>
    <mergeCell ref="D260:D262"/>
    <mergeCell ref="H260:H262"/>
    <mergeCell ref="A296:A299"/>
    <mergeCell ref="B296:B299"/>
    <mergeCell ref="C296:C299"/>
    <mergeCell ref="I297:I299"/>
    <mergeCell ref="J297:J299"/>
    <mergeCell ref="M297:M299"/>
    <mergeCell ref="G297:G299"/>
    <mergeCell ref="E297:E299"/>
    <mergeCell ref="F297:F299"/>
    <mergeCell ref="K296:P296"/>
    <mergeCell ref="O224:O226"/>
    <mergeCell ref="M224:M226"/>
    <mergeCell ref="N224:N226"/>
    <mergeCell ref="K223:P223"/>
    <mergeCell ref="K297:K299"/>
    <mergeCell ref="P297:P299"/>
    <mergeCell ref="P260:P262"/>
    <mergeCell ref="P224:P226"/>
    <mergeCell ref="K260:K262"/>
    <mergeCell ref="M260:M262"/>
    <mergeCell ref="N297:N299"/>
    <mergeCell ref="I260:I262"/>
    <mergeCell ref="J260:J262"/>
    <mergeCell ref="O297:O299"/>
    <mergeCell ref="D296:J296"/>
    <mergeCell ref="D297:D299"/>
    <mergeCell ref="L297:L299"/>
    <mergeCell ref="N260:N262"/>
    <mergeCell ref="L260:L262"/>
    <mergeCell ref="O260:O262"/>
    <mergeCell ref="A2:P2"/>
    <mergeCell ref="A1:P1"/>
    <mergeCell ref="O258:P258"/>
    <mergeCell ref="O295:P295"/>
    <mergeCell ref="N40:P40"/>
    <mergeCell ref="O76:P76"/>
    <mergeCell ref="O112:P112"/>
    <mergeCell ref="O148:P148"/>
    <mergeCell ref="O185:P185"/>
    <mergeCell ref="O222:P222"/>
  </mergeCells>
  <printOptions/>
  <pageMargins left="0.48" right="0.4330708661417323" top="0.2755905511811024" bottom="0.15748031496062992" header="0.15748031496062992" footer="0.15748031496062992"/>
  <pageSetup fitToWidth="0" horizontalDpi="600" verticalDpi="600" orientation="landscape" pageOrder="overThenDown" paperSize="9" scale="70" r:id="rId1"/>
  <headerFooter alignWithMargins="0">
    <oddFooter>&amp;R&amp;"Arial,Bold"&amp;8DPD,GOI,Bhopal</oddFooter>
  </headerFooter>
  <rowBreaks count="8" manualBreakCount="8">
    <brk id="39" max="15" man="1"/>
    <brk id="75" max="15" man="1"/>
    <brk id="111" max="15" man="1"/>
    <brk id="147" max="15" man="1"/>
    <brk id="184" max="15" man="1"/>
    <brk id="221" max="15" man="1"/>
    <brk id="257" max="15" man="1"/>
    <brk id="294" max="15" man="1"/>
  </rowBreaks>
  <ignoredErrors>
    <ignoredError sqref="E146:K146 E256:J256 E74:K74 E110:K110 C38 C293 E293:J293 D275:D283 D285:D288 D106:D108 C74 C146 C183 E183 F183:J183 C220 E220:J220 C110 C256 D284 D154 D264:D265 D118 D191 D266:D268 D73 D109 D254:D255 D273:D274 D269:D272 D145 D9:D37 D139:D141 D176:D182 D164 K38 E38:J38 D60:D61 D55 D50 D48:D49 D58 D46:D47 D59 D51:D54 D56:D57 D63:D65 D70:D72 D62 D66:D69 D91 D86 D84:D85 D94 D82:D83 D87:D90 D92:D93 D96:D98 D99:D100 D95 D101:D105 D122 D128 D119:D121 D129:D130 D123:D127 D136:D138 D131:D135 D142:D144 D158 D155:D157 D159:D163 D171:D172 D165:D170 D173:D175 D195 D192:D194 D196:D199 D201 D200 D202:D207 D218 D213:D215 D209 D208 D210:D212 D216:D217 D219 D238 D234:D237 D239:D247 D248:D253 D232 D228:D231 D233 D291 D289:D290 D292" formulaRange="1"/>
    <ignoredError sqref="D301:D327 D328:D329 K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U15" sqref="U15"/>
    </sheetView>
  </sheetViews>
  <sheetFormatPr defaultColWidth="9.140625" defaultRowHeight="12.75"/>
  <cols>
    <col min="1" max="1" width="5.28125" style="0" customWidth="1"/>
    <col min="2" max="2" width="20.8515625" style="0" customWidth="1"/>
    <col min="3" max="3" width="12.8515625" style="0" customWidth="1"/>
    <col min="4" max="4" width="13.7109375" style="0" customWidth="1"/>
    <col min="5" max="5" width="12.00390625" style="2" customWidth="1"/>
    <col min="6" max="6" width="12.28125" style="2" customWidth="1"/>
    <col min="7" max="7" width="11.7109375" style="0" customWidth="1"/>
    <col min="8" max="9" width="12.00390625" style="0" customWidth="1"/>
    <col min="10" max="10" width="11.421875" style="0" customWidth="1"/>
    <col min="11" max="11" width="11.8515625" style="0" customWidth="1"/>
    <col min="12" max="12" width="10.140625" style="0" customWidth="1"/>
    <col min="13" max="13" width="10.7109375" style="0" customWidth="1"/>
    <col min="14" max="14" width="10.421875" style="0" customWidth="1"/>
    <col min="15" max="15" width="10.140625" style="0" customWidth="1"/>
    <col min="16" max="16" width="10.421875" style="0" customWidth="1"/>
    <col min="17" max="17" width="5.7109375" style="0" customWidth="1"/>
    <col min="18" max="18" width="11.140625" style="0" customWidth="1"/>
  </cols>
  <sheetData>
    <row r="1" spans="1:16" ht="26.25" thickBot="1">
      <c r="A1" s="254" t="s">
        <v>60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6"/>
    </row>
    <row r="2" spans="1:17" ht="21" customHeight="1" thickBot="1">
      <c r="A2" s="3"/>
      <c r="B2" s="3"/>
      <c r="C2" s="3"/>
      <c r="D2" s="3"/>
      <c r="E2" s="3"/>
      <c r="F2" s="257" t="s">
        <v>68</v>
      </c>
      <c r="G2" s="258"/>
      <c r="H2" s="258"/>
      <c r="I2" s="259"/>
      <c r="J2" s="3"/>
      <c r="K2" s="7" t="s">
        <v>52</v>
      </c>
      <c r="L2" s="260" t="s">
        <v>76</v>
      </c>
      <c r="M2" s="261"/>
      <c r="N2" s="261"/>
      <c r="O2" s="261"/>
      <c r="P2" s="262"/>
      <c r="Q2" s="1"/>
    </row>
    <row r="3" spans="1:16" ht="21" customHeight="1" thickBot="1">
      <c r="A3" s="5"/>
      <c r="B3" s="6"/>
      <c r="C3" s="5"/>
      <c r="D3" s="5"/>
      <c r="E3" s="4"/>
      <c r="F3" s="4"/>
      <c r="G3" s="263"/>
      <c r="H3" s="264"/>
      <c r="I3" s="5"/>
      <c r="J3" s="5"/>
      <c r="K3" s="5"/>
      <c r="L3" s="265" t="s">
        <v>77</v>
      </c>
      <c r="M3" s="266"/>
      <c r="N3" s="267" t="s">
        <v>50</v>
      </c>
      <c r="O3" s="267"/>
      <c r="P3" s="267"/>
    </row>
    <row r="4" spans="1:16" ht="22.5" customHeight="1" thickBot="1">
      <c r="A4" s="232" t="s">
        <v>29</v>
      </c>
      <c r="B4" s="235" t="s">
        <v>34</v>
      </c>
      <c r="C4" s="237" t="s">
        <v>51</v>
      </c>
      <c r="D4" s="240" t="s">
        <v>71</v>
      </c>
      <c r="E4" s="243" t="s">
        <v>38</v>
      </c>
      <c r="F4" s="244"/>
      <c r="G4" s="244"/>
      <c r="H4" s="244"/>
      <c r="I4" s="244"/>
      <c r="J4" s="245"/>
      <c r="K4" s="246" t="s">
        <v>40</v>
      </c>
      <c r="L4" s="247"/>
      <c r="M4" s="247"/>
      <c r="N4" s="247"/>
      <c r="O4" s="247"/>
      <c r="P4" s="248"/>
    </row>
    <row r="5" spans="1:18" ht="36" customHeight="1" thickBot="1">
      <c r="A5" s="233"/>
      <c r="B5" s="236"/>
      <c r="C5" s="238"/>
      <c r="D5" s="241"/>
      <c r="E5" s="249" t="s">
        <v>70</v>
      </c>
      <c r="F5" s="249" t="s">
        <v>66</v>
      </c>
      <c r="G5" s="249" t="s">
        <v>65</v>
      </c>
      <c r="H5" s="252" t="s">
        <v>62</v>
      </c>
      <c r="I5" s="200" t="s">
        <v>61</v>
      </c>
      <c r="J5" s="200" t="s">
        <v>59</v>
      </c>
      <c r="K5" s="221" t="s">
        <v>72</v>
      </c>
      <c r="L5" s="223" t="s">
        <v>66</v>
      </c>
      <c r="M5" s="226" t="s">
        <v>65</v>
      </c>
      <c r="N5" s="229" t="s">
        <v>62</v>
      </c>
      <c r="O5" s="216" t="s">
        <v>61</v>
      </c>
      <c r="P5" s="218" t="s">
        <v>59</v>
      </c>
      <c r="R5" s="117" t="s">
        <v>67</v>
      </c>
    </row>
    <row r="6" spans="1:16" ht="9" customHeight="1" thickBot="1">
      <c r="A6" s="233"/>
      <c r="B6" s="236"/>
      <c r="C6" s="238"/>
      <c r="D6" s="241"/>
      <c r="E6" s="250"/>
      <c r="F6" s="250"/>
      <c r="G6" s="250"/>
      <c r="H6" s="252"/>
      <c r="I6" s="200"/>
      <c r="J6" s="200"/>
      <c r="K6" s="222"/>
      <c r="L6" s="224"/>
      <c r="M6" s="227"/>
      <c r="N6" s="230"/>
      <c r="O6" s="185"/>
      <c r="P6" s="197"/>
    </row>
    <row r="7" spans="1:16" ht="23.25" customHeight="1" hidden="1" thickBot="1">
      <c r="A7" s="234"/>
      <c r="B7" s="236"/>
      <c r="C7" s="239"/>
      <c r="D7" s="242"/>
      <c r="E7" s="251"/>
      <c r="F7" s="251"/>
      <c r="G7" s="251"/>
      <c r="H7" s="253"/>
      <c r="I7" s="220"/>
      <c r="J7" s="220"/>
      <c r="K7" s="15"/>
      <c r="L7" s="225"/>
      <c r="M7" s="228"/>
      <c r="N7" s="231"/>
      <c r="O7" s="217"/>
      <c r="P7" s="219"/>
    </row>
    <row r="8" spans="1:16" ht="21" customHeight="1" thickBot="1">
      <c r="A8" s="8">
        <v>1</v>
      </c>
      <c r="B8" s="39">
        <v>2</v>
      </c>
      <c r="C8" s="38">
        <v>3</v>
      </c>
      <c r="D8" s="10">
        <v>4</v>
      </c>
      <c r="E8" s="16">
        <v>5</v>
      </c>
      <c r="F8" s="9">
        <v>6</v>
      </c>
      <c r="G8" s="12">
        <v>7</v>
      </c>
      <c r="H8" s="12">
        <v>8</v>
      </c>
      <c r="I8" s="12">
        <v>9</v>
      </c>
      <c r="J8" s="13">
        <v>10</v>
      </c>
      <c r="K8" s="14">
        <v>11</v>
      </c>
      <c r="L8" s="11">
        <v>12</v>
      </c>
      <c r="M8" s="12">
        <v>13</v>
      </c>
      <c r="N8" s="12">
        <v>14</v>
      </c>
      <c r="O8" s="12">
        <v>15</v>
      </c>
      <c r="P8" s="13">
        <v>16</v>
      </c>
    </row>
    <row r="9" spans="1:18" ht="30" customHeight="1" thickBot="1">
      <c r="A9" s="40">
        <v>1</v>
      </c>
      <c r="B9" s="88" t="s">
        <v>30</v>
      </c>
      <c r="C9" s="92">
        <f>+'Report-Rabi Pulses (2022-23 '!C38</f>
        <v>98.85658000000001</v>
      </c>
      <c r="D9" s="85">
        <f>'Report-Rabi Pulses (2022-23 '!D38</f>
        <v>107.02913439999999</v>
      </c>
      <c r="E9" s="96">
        <f>+'Report-Rabi Pulses (2022-23 '!E38</f>
        <v>112.01342800000003</v>
      </c>
      <c r="F9" s="97">
        <f>+'Report-Rabi Pulses (2022-23 '!F38</f>
        <v>114.177706</v>
      </c>
      <c r="G9" s="98">
        <f>+'Report-Rabi Pulses (2022-23 '!G38</f>
        <v>110.38322000000001</v>
      </c>
      <c r="H9" s="98">
        <f>+'Report-Rabi Pulses (2022-23 '!H38</f>
        <v>107.30814600000001</v>
      </c>
      <c r="I9" s="98">
        <f>+'Report-Rabi Pulses (2022-23 '!I38</f>
        <v>96.1926</v>
      </c>
      <c r="J9" s="99">
        <f>+'Report-Rabi Pulses (2022-23 '!J38</f>
        <v>107.08399999999999</v>
      </c>
      <c r="K9" s="49">
        <f aca="true" t="shared" si="0" ref="K9:K17">(L9+M9+N9+O9+P9)/5</f>
        <v>4.984293600000032</v>
      </c>
      <c r="L9" s="50">
        <f aca="true" t="shared" si="1" ref="L9:L15">E9-F9</f>
        <v>-2.1642779999999675</v>
      </c>
      <c r="M9" s="47">
        <f>E9-G9</f>
        <v>1.6302080000000245</v>
      </c>
      <c r="N9" s="47">
        <f>E9-H9</f>
        <v>4.705282000000025</v>
      </c>
      <c r="O9" s="47">
        <f>E9-I9</f>
        <v>15.820828000000034</v>
      </c>
      <c r="P9" s="48">
        <f>E9-J9</f>
        <v>4.929428000000044</v>
      </c>
      <c r="R9" s="115">
        <f>E9/C9*100</f>
        <v>113.30902606584208</v>
      </c>
    </row>
    <row r="10" spans="1:18" ht="30" customHeight="1" thickBot="1">
      <c r="A10" s="41">
        <v>2</v>
      </c>
      <c r="B10" s="89" t="s">
        <v>31</v>
      </c>
      <c r="C10" s="93">
        <f>+'Report-Rabi Pulses (2022-23 '!C74</f>
        <v>14.28814</v>
      </c>
      <c r="D10" s="86">
        <f>'Report-Rabi Pulses (2022-23 '!D74</f>
        <v>16.964782000000003</v>
      </c>
      <c r="E10" s="100">
        <f>+'Report-Rabi Pulses (2022-23 '!E74</f>
        <v>18.521400000000003</v>
      </c>
      <c r="F10" s="101">
        <f>+'Report-Rabi Pulses (2022-23 '!F74</f>
        <v>17.680290000000003</v>
      </c>
      <c r="G10" s="102">
        <f>+'Report-Rabi Pulses (2022-23 '!G74</f>
        <v>16.91278</v>
      </c>
      <c r="H10" s="102">
        <f>+'Report-Rabi Pulses (2022-23 '!H74</f>
        <v>16.127679999999998</v>
      </c>
      <c r="I10" s="102">
        <f>+'Report-Rabi Pulses (2022-23 '!I74</f>
        <v>16.90916</v>
      </c>
      <c r="J10" s="103">
        <f>+'Report-Rabi Pulses (2022-23 '!J74</f>
        <v>17.194000000000003</v>
      </c>
      <c r="K10" s="53">
        <f t="shared" si="0"/>
        <v>1.5566180000000025</v>
      </c>
      <c r="L10" s="54">
        <f t="shared" si="1"/>
        <v>0.8411100000000005</v>
      </c>
      <c r="M10" s="51">
        <f aca="true" t="shared" si="2" ref="M10:M17">E10-G10</f>
        <v>1.608620000000002</v>
      </c>
      <c r="N10" s="51">
        <f aca="true" t="shared" si="3" ref="N10:N15">E10-H10</f>
        <v>2.3937200000000054</v>
      </c>
      <c r="O10" s="51">
        <f aca="true" t="shared" si="4" ref="O10:O17">E10-I10</f>
        <v>1.6122400000000034</v>
      </c>
      <c r="P10" s="52">
        <f aca="true" t="shared" si="5" ref="P10:P17">E10-J10</f>
        <v>1.3274000000000008</v>
      </c>
      <c r="R10" s="115">
        <f aca="true" t="shared" si="6" ref="R10:R17">E10/C10*100</f>
        <v>129.62778920139363</v>
      </c>
    </row>
    <row r="11" spans="1:18" ht="30" customHeight="1" thickBot="1">
      <c r="A11" s="41">
        <v>3</v>
      </c>
      <c r="B11" s="89" t="s">
        <v>35</v>
      </c>
      <c r="C11" s="93">
        <f>+'Report-Rabi Pulses (2022-23 '!C110</f>
        <v>7.45138</v>
      </c>
      <c r="D11" s="86">
        <f>'Report-Rabi Pulses (2022-23 '!D110</f>
        <v>10.260186000000001</v>
      </c>
      <c r="E11" s="100">
        <f>+'Report-Rabi Pulses (2022-23 '!E110</f>
        <v>9.691960000000002</v>
      </c>
      <c r="F11" s="101">
        <f>+'Report-Rabi Pulses (2022-23 '!F110</f>
        <v>10.15421</v>
      </c>
      <c r="G11" s="102">
        <f>+'Report-Rabi Pulses (2022-23 '!G110</f>
        <v>10.37703</v>
      </c>
      <c r="H11" s="102">
        <f>+'Report-Rabi Pulses (2022-23 '!H110</f>
        <v>10.967419999999999</v>
      </c>
      <c r="I11" s="102">
        <f>+'Report-Rabi Pulses (2022-23 '!I110</f>
        <v>10.455270000000002</v>
      </c>
      <c r="J11" s="103">
        <f>+'Report-Rabi Pulses (2022-23 '!J110</f>
        <v>9.347</v>
      </c>
      <c r="K11" s="53">
        <f t="shared" si="0"/>
        <v>-0.5682259999999986</v>
      </c>
      <c r="L11" s="54">
        <f t="shared" si="1"/>
        <v>-0.46224999999999916</v>
      </c>
      <c r="M11" s="51">
        <f t="shared" si="2"/>
        <v>-0.6850699999999978</v>
      </c>
      <c r="N11" s="51">
        <f t="shared" si="3"/>
        <v>-1.2754599999999972</v>
      </c>
      <c r="O11" s="51">
        <f t="shared" si="4"/>
        <v>-0.7633100000000006</v>
      </c>
      <c r="P11" s="52">
        <f t="shared" si="5"/>
        <v>0.34496000000000215</v>
      </c>
      <c r="R11" s="115">
        <f t="shared" si="6"/>
        <v>130.06932943964745</v>
      </c>
    </row>
    <row r="12" spans="1:18" ht="30" customHeight="1" thickBot="1">
      <c r="A12" s="41">
        <v>4</v>
      </c>
      <c r="B12" s="89" t="s">
        <v>32</v>
      </c>
      <c r="C12" s="93">
        <f>+'Report-Rabi Pulses (2022-23 '!C146</f>
        <v>1.9847199999999998</v>
      </c>
      <c r="D12" s="86">
        <f>'Report-Rabi Pulses (2022-23 '!D146</f>
        <v>4.4910499999999995</v>
      </c>
      <c r="E12" s="100">
        <f>+'Report-Rabi Pulses (2022-23 '!E146</f>
        <v>4.074852</v>
      </c>
      <c r="F12" s="104">
        <f>+'Report-Rabi Pulses (2022-23 '!F146</f>
        <v>3.7259520000000004</v>
      </c>
      <c r="G12" s="105">
        <f>+'Report-Rabi Pulses (2022-23 '!G146</f>
        <v>3.88505</v>
      </c>
      <c r="H12" s="105">
        <f>+'Report-Rabi Pulses (2022-23 '!H146</f>
        <v>5.175498</v>
      </c>
      <c r="I12" s="105">
        <f>+'Report-Rabi Pulses (2022-23 '!I146</f>
        <v>5.426749999999999</v>
      </c>
      <c r="J12" s="106">
        <f>+'Report-Rabi Pulses (2022-23 '!J146</f>
        <v>4.241999999999999</v>
      </c>
      <c r="K12" s="53">
        <f t="shared" si="0"/>
        <v>-0.4161979999999999</v>
      </c>
      <c r="L12" s="54">
        <f t="shared" si="1"/>
        <v>0.34889999999999954</v>
      </c>
      <c r="M12" s="51">
        <f t="shared" si="2"/>
        <v>0.1898019999999998</v>
      </c>
      <c r="N12" s="51">
        <f t="shared" si="3"/>
        <v>-1.1006460000000002</v>
      </c>
      <c r="O12" s="51">
        <f t="shared" si="4"/>
        <v>-1.3518979999999994</v>
      </c>
      <c r="P12" s="52">
        <f t="shared" si="5"/>
        <v>-0.16714799999999919</v>
      </c>
      <c r="R12" s="115">
        <f t="shared" si="6"/>
        <v>205.31117739530012</v>
      </c>
    </row>
    <row r="13" spans="1:18" ht="30" customHeight="1" thickBot="1">
      <c r="A13" s="41">
        <v>5</v>
      </c>
      <c r="B13" s="90" t="s">
        <v>36</v>
      </c>
      <c r="C13" s="93">
        <f>+'Report-Rabi Pulses (2022-23 '!C183</f>
        <v>9.1327</v>
      </c>
      <c r="D13" s="86">
        <f>'Report-Rabi Pulses (2022-23 '!D183</f>
        <v>8.0279592</v>
      </c>
      <c r="E13" s="100">
        <f>+'Report-Rabi Pulses (2022-23 '!E183</f>
        <v>7.775449999999998</v>
      </c>
      <c r="F13" s="101">
        <f>+'Report-Rabi Pulses (2022-23 '!F183</f>
        <v>8.185382</v>
      </c>
      <c r="G13" s="102">
        <f>+'Report-Rabi Pulses (2022-23 '!G183</f>
        <v>8.331059999999999</v>
      </c>
      <c r="H13" s="102">
        <f>+'Report-Rabi Pulses (2022-23 '!H183</f>
        <v>7.5369839999999995</v>
      </c>
      <c r="I13" s="102">
        <f>+'Report-Rabi Pulses (2022-23 '!I183</f>
        <v>7.53037</v>
      </c>
      <c r="J13" s="103">
        <f>+'Report-Rabi Pulses (2022-23 '!J183</f>
        <v>8.556000000000001</v>
      </c>
      <c r="K13" s="53">
        <f t="shared" si="0"/>
        <v>-0.2525092000000015</v>
      </c>
      <c r="L13" s="54">
        <f t="shared" si="1"/>
        <v>-0.4099320000000022</v>
      </c>
      <c r="M13" s="51">
        <f t="shared" si="2"/>
        <v>-0.5556100000000006</v>
      </c>
      <c r="N13" s="51">
        <f t="shared" si="3"/>
        <v>0.23846599999999896</v>
      </c>
      <c r="O13" s="51">
        <f t="shared" si="4"/>
        <v>0.24507999999999885</v>
      </c>
      <c r="P13" s="52">
        <f t="shared" si="5"/>
        <v>-0.7805500000000025</v>
      </c>
      <c r="R13" s="115">
        <f t="shared" si="6"/>
        <v>85.1385680028907</v>
      </c>
    </row>
    <row r="14" spans="1:18" ht="30" customHeight="1" thickBot="1">
      <c r="A14" s="41">
        <v>6</v>
      </c>
      <c r="B14" s="90" t="s">
        <v>64</v>
      </c>
      <c r="C14" s="93">
        <f>+'Report-Rabi Pulses (2022-23 '!C220</f>
        <v>10.46859</v>
      </c>
      <c r="D14" s="86">
        <f>'Report-Rabi Pulses (2022-23 '!D220</f>
        <v>6.4353792</v>
      </c>
      <c r="E14" s="100">
        <f>+'Report-Rabi Pulses (2022-23 '!E220</f>
        <v>6.764398</v>
      </c>
      <c r="F14" s="101">
        <f>+'Report-Rabi Pulses (2022-23 '!F220</f>
        <v>5.134112</v>
      </c>
      <c r="G14" s="102">
        <f>+'Report-Rabi Pulses (2022-23 '!G220</f>
        <v>7.028810000000001</v>
      </c>
      <c r="H14" s="102">
        <f>+'Report-Rabi Pulses (2022-23 '!H220</f>
        <v>6.658544</v>
      </c>
      <c r="I14" s="102">
        <f>+'Report-Rabi Pulses (2022-23 '!I220</f>
        <v>6.10043</v>
      </c>
      <c r="J14" s="103">
        <f>+'Report-Rabi Pulses (2022-23 '!J220</f>
        <v>7.254999999999999</v>
      </c>
      <c r="K14" s="53">
        <f t="shared" si="0"/>
        <v>0.3290187999999999</v>
      </c>
      <c r="L14" s="54">
        <f t="shared" si="1"/>
        <v>1.630286</v>
      </c>
      <c r="M14" s="51">
        <f t="shared" si="2"/>
        <v>-0.264412000000001</v>
      </c>
      <c r="N14" s="51">
        <f t="shared" si="3"/>
        <v>0.10585399999999989</v>
      </c>
      <c r="O14" s="51">
        <f t="shared" si="4"/>
        <v>0.6639679999999997</v>
      </c>
      <c r="P14" s="52">
        <f t="shared" si="5"/>
        <v>-0.4906019999999991</v>
      </c>
      <c r="R14" s="115">
        <f t="shared" si="6"/>
        <v>64.61613264059439</v>
      </c>
    </row>
    <row r="15" spans="1:18" ht="30" customHeight="1" thickBot="1">
      <c r="A15" s="41">
        <v>7</v>
      </c>
      <c r="B15" s="90" t="s">
        <v>33</v>
      </c>
      <c r="C15" s="93">
        <f>+'Report-Rabi Pulses (2022-23 '!C256</f>
        <v>3.39593</v>
      </c>
      <c r="D15" s="86">
        <f>'Report-Rabi Pulses (2022-23 '!D256</f>
        <v>3.24808</v>
      </c>
      <c r="E15" s="100">
        <f>+'Report-Rabi Pulses (2022-23 '!E256</f>
        <v>3.6439000000000004</v>
      </c>
      <c r="F15" s="101">
        <f>+'Report-Rabi Pulses (2022-23 '!F256</f>
        <v>3.4496</v>
      </c>
      <c r="G15" s="102">
        <f>+'Report-Rabi Pulses (2022-23 '!G256</f>
        <v>3.1334999999999997</v>
      </c>
      <c r="H15" s="102">
        <f>+'Report-Rabi Pulses (2022-23 '!H256</f>
        <v>3.3064999999999998</v>
      </c>
      <c r="I15" s="102">
        <f>+'Report-Rabi Pulses (2022-23 '!I256</f>
        <v>3.0938</v>
      </c>
      <c r="J15" s="103">
        <f>+'Report-Rabi Pulses (2022-23 '!J256</f>
        <v>3.257</v>
      </c>
      <c r="K15" s="53">
        <f t="shared" si="0"/>
        <v>0.3958200000000004</v>
      </c>
      <c r="L15" s="54">
        <f t="shared" si="1"/>
        <v>0.19430000000000014</v>
      </c>
      <c r="M15" s="51">
        <f t="shared" si="2"/>
        <v>0.5104000000000006</v>
      </c>
      <c r="N15" s="51">
        <f t="shared" si="3"/>
        <v>0.3374000000000006</v>
      </c>
      <c r="O15" s="51">
        <f t="shared" si="4"/>
        <v>0.5501000000000005</v>
      </c>
      <c r="P15" s="52">
        <f t="shared" si="5"/>
        <v>0.38690000000000024</v>
      </c>
      <c r="R15" s="115">
        <f t="shared" si="6"/>
        <v>107.30197618914407</v>
      </c>
    </row>
    <row r="16" spans="1:18" ht="30" customHeight="1" thickBot="1">
      <c r="A16" s="42">
        <v>8</v>
      </c>
      <c r="B16" s="91" t="s">
        <v>37</v>
      </c>
      <c r="C16" s="94">
        <f>+'Report-Rabi Pulses (2022-23 '!C293</f>
        <v>4.62082</v>
      </c>
      <c r="D16" s="87">
        <f>'Report-Rabi Pulses (2022-23 '!D293</f>
        <v>5.689917199999999</v>
      </c>
      <c r="E16" s="107">
        <f>+'Report-Rabi Pulses (2022-23 '!E293</f>
        <v>5.37836</v>
      </c>
      <c r="F16" s="108">
        <f>+'Report-Rabi Pulses (2022-23 '!F293</f>
        <v>4.799598000000001</v>
      </c>
      <c r="G16" s="109">
        <f>+'Report-Rabi Pulses (2022-23 '!G293</f>
        <v>6.05089</v>
      </c>
      <c r="H16" s="109">
        <f>+'Report-Rabi Pulses (2022-23 '!H293</f>
        <v>5.789847999999999</v>
      </c>
      <c r="I16" s="109">
        <f>+'Report-Rabi Pulses (2022-23 '!I293</f>
        <v>6.06925</v>
      </c>
      <c r="J16" s="110">
        <f>+'Report-Rabi Pulses (2022-23 '!J293</f>
        <v>5.739999999999999</v>
      </c>
      <c r="K16" s="57">
        <f t="shared" si="0"/>
        <v>-0.3115572000000002</v>
      </c>
      <c r="L16" s="58">
        <f>E16-F16</f>
        <v>0.5787619999999984</v>
      </c>
      <c r="M16" s="55">
        <f>E16-G16</f>
        <v>-0.6725300000000001</v>
      </c>
      <c r="N16" s="55">
        <f>E16-H16</f>
        <v>-0.4114879999999994</v>
      </c>
      <c r="O16" s="55">
        <f>E16-I16</f>
        <v>-0.6908900000000004</v>
      </c>
      <c r="P16" s="56">
        <f>E16-J16</f>
        <v>-0.3616399999999995</v>
      </c>
      <c r="R16" s="115">
        <f t="shared" si="6"/>
        <v>116.39405992875722</v>
      </c>
    </row>
    <row r="17" spans="1:18" ht="30" customHeight="1" thickBot="1">
      <c r="A17" s="63" t="s">
        <v>0</v>
      </c>
      <c r="B17" s="64"/>
      <c r="C17" s="95">
        <f aca="true" t="shared" si="7" ref="C17:J17">SUM(C9:C16)</f>
        <v>150.19886000000002</v>
      </c>
      <c r="D17" s="59">
        <f>SUM(D9:D16)</f>
        <v>162.14648799999998</v>
      </c>
      <c r="E17" s="111">
        <f t="shared" si="7"/>
        <v>167.86374800000002</v>
      </c>
      <c r="F17" s="112">
        <f t="shared" si="7"/>
        <v>167.30685000000003</v>
      </c>
      <c r="G17" s="113">
        <f t="shared" si="7"/>
        <v>166.10234000000003</v>
      </c>
      <c r="H17" s="113">
        <f t="shared" si="7"/>
        <v>162.87062</v>
      </c>
      <c r="I17" s="113">
        <f t="shared" si="7"/>
        <v>151.77763</v>
      </c>
      <c r="J17" s="114">
        <f t="shared" si="7"/>
        <v>162.675</v>
      </c>
      <c r="K17" s="45">
        <f t="shared" si="0"/>
        <v>5.717260000000005</v>
      </c>
      <c r="L17" s="46">
        <f>E17-F17</f>
        <v>0.5568979999999897</v>
      </c>
      <c r="M17" s="43">
        <f t="shared" si="2"/>
        <v>1.7614079999999888</v>
      </c>
      <c r="N17" s="43">
        <f>E17-H17</f>
        <v>4.993128000000013</v>
      </c>
      <c r="O17" s="43">
        <f t="shared" si="4"/>
        <v>16.086118000000027</v>
      </c>
      <c r="P17" s="44">
        <f t="shared" si="5"/>
        <v>5.188748000000004</v>
      </c>
      <c r="R17" s="116">
        <f t="shared" si="6"/>
        <v>111.76100005020011</v>
      </c>
    </row>
    <row r="18" spans="1:16" ht="21" thickBot="1">
      <c r="A18" s="123"/>
      <c r="B18" s="124" t="s">
        <v>69</v>
      </c>
      <c r="C18" s="124"/>
      <c r="D18" s="124"/>
      <c r="E18" s="124"/>
      <c r="F18" s="125"/>
      <c r="G18" s="126"/>
      <c r="H18" s="126"/>
      <c r="I18" s="126"/>
      <c r="J18" s="126"/>
      <c r="K18" s="126"/>
      <c r="L18" s="126"/>
      <c r="M18" s="126"/>
      <c r="N18" s="126"/>
      <c r="O18" s="126"/>
      <c r="P18" s="127"/>
    </row>
    <row r="20" spans="5:7" ht="12.75">
      <c r="E20" s="134"/>
      <c r="G20" s="65"/>
    </row>
    <row r="21" ht="12.75">
      <c r="G21" s="65"/>
    </row>
    <row r="22" ht="12.75">
      <c r="G22" s="65"/>
    </row>
    <row r="23" spans="5:7" ht="12.75">
      <c r="E23" s="20"/>
      <c r="G23" s="65"/>
    </row>
    <row r="24" ht="12.75">
      <c r="G24" s="65"/>
    </row>
    <row r="25" spans="3:7" ht="12.75">
      <c r="C25" s="128"/>
      <c r="G25" s="65"/>
    </row>
    <row r="26" ht="12.75">
      <c r="G26" s="65"/>
    </row>
  </sheetData>
  <sheetProtection/>
  <mergeCells count="24">
    <mergeCell ref="A1:P1"/>
    <mergeCell ref="F2:I2"/>
    <mergeCell ref="L2:P2"/>
    <mergeCell ref="G3:H3"/>
    <mergeCell ref="L3:M3"/>
    <mergeCell ref="N3:P3"/>
    <mergeCell ref="A4:A7"/>
    <mergeCell ref="B4:B7"/>
    <mergeCell ref="C4:C7"/>
    <mergeCell ref="D4:D7"/>
    <mergeCell ref="E4:J4"/>
    <mergeCell ref="K4:P4"/>
    <mergeCell ref="E5:E7"/>
    <mergeCell ref="F5:F7"/>
    <mergeCell ref="G5:G7"/>
    <mergeCell ref="H5:H7"/>
    <mergeCell ref="O5:O7"/>
    <mergeCell ref="P5:P7"/>
    <mergeCell ref="I5:I7"/>
    <mergeCell ref="J5:J7"/>
    <mergeCell ref="K5:K6"/>
    <mergeCell ref="L5:L7"/>
    <mergeCell ref="M5:M7"/>
    <mergeCell ref="N5:N7"/>
  </mergeCells>
  <printOptions/>
  <pageMargins left="0.433070866141732" right="0.236220472440945" top="0.984251968503937" bottom="0.984251968503937" header="0.511811023622047" footer="0.511811023622047"/>
  <pageSetup fitToHeight="3" horizontalDpi="600" verticalDpi="600" orientation="landscape" pageOrder="overThenDown" paperSize="9" scale="68" r:id="rId1"/>
  <headerFooter alignWithMargins="0">
    <oddFooter>&amp;R&amp;"Arial,Bold"&amp;8DPD,GOI,Bhopal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A.K. Tiwari</dc:creator>
  <cp:keywords/>
  <dc:description/>
  <cp:lastModifiedBy>Sanjay Kumar</cp:lastModifiedBy>
  <cp:lastPrinted>2023-02-03T04:10:26Z</cp:lastPrinted>
  <dcterms:created xsi:type="dcterms:W3CDTF">2001-08-22T00:21:38Z</dcterms:created>
  <dcterms:modified xsi:type="dcterms:W3CDTF">2023-02-03T04:42:48Z</dcterms:modified>
  <cp:category/>
  <cp:version/>
  <cp:contentType/>
  <cp:contentStatus/>
</cp:coreProperties>
</file>