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5480" windowHeight="8250"/>
  </bookViews>
  <sheets>
    <sheet name="Cotton sowing" sheetId="1" r:id="rId1"/>
  </sheets>
  <definedNames>
    <definedName name="_xlnm.Print_Area" localSheetId="0">'Cotton sowing'!$A$1:$X$41</definedName>
  </definedNames>
  <calcPr calcId="124519"/>
</workbook>
</file>

<file path=xl/calcChain.xml><?xml version="1.0" encoding="utf-8"?>
<calcChain xmlns="http://schemas.openxmlformats.org/spreadsheetml/2006/main">
  <c r="I8" i="1"/>
  <c r="O18"/>
  <c r="I18"/>
  <c r="R18"/>
  <c r="O15"/>
  <c r="I19"/>
  <c r="L12"/>
  <c r="L11"/>
  <c r="L15"/>
  <c r="U18"/>
  <c r="O8"/>
  <c r="I16"/>
  <c r="X19"/>
  <c r="U19"/>
  <c r="R19"/>
  <c r="O19"/>
  <c r="L19"/>
  <c r="X18"/>
  <c r="L18"/>
  <c r="X17"/>
  <c r="U17"/>
  <c r="R17"/>
  <c r="O17"/>
  <c r="L17"/>
  <c r="X16"/>
  <c r="U16"/>
  <c r="R16"/>
  <c r="O16"/>
  <c r="L16"/>
  <c r="X15"/>
  <c r="U15"/>
  <c r="R15"/>
  <c r="X14"/>
  <c r="U14"/>
  <c r="R14"/>
  <c r="O14"/>
  <c r="L14"/>
  <c r="X13"/>
  <c r="U13"/>
  <c r="R13"/>
  <c r="O13"/>
  <c r="L13"/>
  <c r="X12"/>
  <c r="U12"/>
  <c r="R12"/>
  <c r="O12"/>
  <c r="X11"/>
  <c r="U11"/>
  <c r="R11"/>
  <c r="O11"/>
  <c r="X10"/>
  <c r="U10"/>
  <c r="R10"/>
  <c r="O10"/>
  <c r="L10"/>
  <c r="X9"/>
  <c r="U9"/>
  <c r="R9"/>
  <c r="O9"/>
  <c r="L9"/>
  <c r="X8"/>
  <c r="U8"/>
  <c r="R8"/>
  <c r="L8"/>
  <c r="D8" l="1"/>
  <c r="I15" l="1"/>
  <c r="I10" l="1"/>
  <c r="I14" l="1"/>
  <c r="I11" l="1"/>
  <c r="I12"/>
  <c r="L20"/>
  <c r="E8" l="1"/>
  <c r="D10"/>
  <c r="E10"/>
  <c r="D12"/>
  <c r="E12"/>
  <c r="D13"/>
  <c r="E13"/>
  <c r="D14"/>
  <c r="E14"/>
  <c r="D15"/>
  <c r="E15"/>
  <c r="D17"/>
  <c r="E17"/>
  <c r="D18"/>
  <c r="E18"/>
  <c r="D19"/>
  <c r="E19"/>
  <c r="F17" l="1"/>
  <c r="F18"/>
  <c r="F12"/>
  <c r="F15"/>
  <c r="F14"/>
  <c r="F13"/>
  <c r="F10"/>
  <c r="F8"/>
  <c r="F19"/>
  <c r="W20"/>
  <c r="V20"/>
  <c r="T20"/>
  <c r="S20"/>
  <c r="Q20"/>
  <c r="P20"/>
  <c r="K20"/>
  <c r="J20"/>
  <c r="X20" l="1"/>
  <c r="U20"/>
  <c r="R20"/>
  <c r="I9" l="1"/>
  <c r="I28" l="1"/>
  <c r="G39" l="1"/>
  <c r="C20" l="1"/>
  <c r="S39" l="1"/>
  <c r="R39"/>
  <c r="P39"/>
  <c r="O39"/>
  <c r="M39"/>
  <c r="L39"/>
  <c r="J39"/>
  <c r="I39"/>
  <c r="F39"/>
  <c r="S35"/>
  <c r="R35"/>
  <c r="P35"/>
  <c r="O35"/>
  <c r="M35"/>
  <c r="L35"/>
  <c r="J35"/>
  <c r="I35"/>
  <c r="G35"/>
  <c r="F35"/>
  <c r="S34"/>
  <c r="R34"/>
  <c r="P34"/>
  <c r="O34"/>
  <c r="M34"/>
  <c r="L34"/>
  <c r="J34"/>
  <c r="I34"/>
  <c r="G34"/>
  <c r="F34"/>
  <c r="S32"/>
  <c r="R32"/>
  <c r="P32"/>
  <c r="O32"/>
  <c r="M32"/>
  <c r="L32"/>
  <c r="J32"/>
  <c r="I32"/>
  <c r="G32"/>
  <c r="F32"/>
  <c r="S29"/>
  <c r="R29"/>
  <c r="P29"/>
  <c r="O29"/>
  <c r="M29"/>
  <c r="L29"/>
  <c r="G29"/>
  <c r="F29"/>
  <c r="S28"/>
  <c r="R28"/>
  <c r="P28"/>
  <c r="O28"/>
  <c r="M28"/>
  <c r="L28"/>
  <c r="J28"/>
  <c r="G28"/>
  <c r="F28"/>
  <c r="C28" l="1"/>
  <c r="Q39"/>
  <c r="K39"/>
  <c r="H39"/>
  <c r="Q35"/>
  <c r="K32"/>
  <c r="H35"/>
  <c r="T35"/>
  <c r="K34"/>
  <c r="H28"/>
  <c r="C39"/>
  <c r="D34"/>
  <c r="T34"/>
  <c r="Q34"/>
  <c r="H32"/>
  <c r="T32"/>
  <c r="N32"/>
  <c r="H34"/>
  <c r="Q29"/>
  <c r="D39"/>
  <c r="N29"/>
  <c r="D35"/>
  <c r="T39"/>
  <c r="H29"/>
  <c r="N35"/>
  <c r="T29"/>
  <c r="C35"/>
  <c r="C34"/>
  <c r="D28"/>
  <c r="Q28"/>
  <c r="T28"/>
  <c r="K28"/>
  <c r="N28"/>
  <c r="Q32"/>
  <c r="C32"/>
  <c r="D32"/>
  <c r="N34"/>
  <c r="K35"/>
  <c r="N39"/>
  <c r="E39" l="1"/>
  <c r="E34"/>
  <c r="E32"/>
  <c r="E35"/>
  <c r="E28"/>
  <c r="Q36"/>
  <c r="T36"/>
  <c r="H36"/>
  <c r="N36"/>
  <c r="R36"/>
  <c r="S36"/>
  <c r="G36" l="1"/>
  <c r="O36"/>
  <c r="L36"/>
  <c r="P36"/>
  <c r="F36"/>
  <c r="M36"/>
  <c r="T31" l="1"/>
  <c r="H31"/>
  <c r="Q31"/>
  <c r="N31"/>
  <c r="O31" l="1"/>
  <c r="R31"/>
  <c r="L31"/>
  <c r="F31"/>
  <c r="S31" l="1"/>
  <c r="M31"/>
  <c r="G31"/>
  <c r="P31"/>
  <c r="N30" l="1"/>
  <c r="T30"/>
  <c r="H30"/>
  <c r="K30"/>
  <c r="L30"/>
  <c r="Q30"/>
  <c r="O30"/>
  <c r="E30" l="1"/>
  <c r="F30"/>
  <c r="R30"/>
  <c r="I30"/>
  <c r="G30" l="1"/>
  <c r="P30"/>
  <c r="M30"/>
  <c r="S30"/>
  <c r="J30"/>
  <c r="C30"/>
  <c r="D30" l="1"/>
  <c r="O33" l="1"/>
  <c r="L33"/>
  <c r="M33"/>
  <c r="S33"/>
  <c r="F33"/>
  <c r="J33"/>
  <c r="P33"/>
  <c r="G33"/>
  <c r="I33"/>
  <c r="I13"/>
  <c r="T33" s="1"/>
  <c r="R33"/>
  <c r="D33" l="1"/>
  <c r="C33"/>
  <c r="H33"/>
  <c r="N33"/>
  <c r="Q33"/>
  <c r="K33"/>
  <c r="E33" l="1"/>
  <c r="E9" l="1"/>
  <c r="D9"/>
  <c r="J29"/>
  <c r="D29" s="1"/>
  <c r="K29"/>
  <c r="I29"/>
  <c r="C29" s="1"/>
  <c r="F9" l="1"/>
  <c r="E29"/>
  <c r="I31" l="1"/>
  <c r="C31" s="1"/>
  <c r="D11"/>
  <c r="I36"/>
  <c r="C36" s="1"/>
  <c r="M20"/>
  <c r="D20" s="1"/>
  <c r="D16"/>
  <c r="J36"/>
  <c r="D36" s="1"/>
  <c r="E16"/>
  <c r="K36"/>
  <c r="E36" s="1"/>
  <c r="N20"/>
  <c r="E20" s="1"/>
  <c r="E11"/>
  <c r="J31"/>
  <c r="D31" s="1"/>
  <c r="F16" l="1"/>
  <c r="O20"/>
  <c r="F20" s="1"/>
  <c r="F11"/>
  <c r="K31"/>
  <c r="E31" l="1"/>
  <c r="F37" l="1"/>
  <c r="J37"/>
  <c r="R37"/>
  <c r="I37"/>
  <c r="M37"/>
  <c r="O37"/>
  <c r="G37"/>
  <c r="S37"/>
  <c r="P37"/>
  <c r="I17"/>
  <c r="K37" s="1"/>
  <c r="L37"/>
  <c r="C37" l="1"/>
  <c r="T37"/>
  <c r="Q37"/>
  <c r="D37"/>
  <c r="H37"/>
  <c r="N37"/>
  <c r="E37" l="1"/>
  <c r="G20"/>
  <c r="H20"/>
  <c r="O38"/>
  <c r="O40" s="1"/>
  <c r="S38"/>
  <c r="S40" s="1"/>
  <c r="G38"/>
  <c r="G40" s="1"/>
  <c r="M38"/>
  <c r="M40" s="1"/>
  <c r="J38"/>
  <c r="J40" s="1"/>
  <c r="R38"/>
  <c r="R40" s="1"/>
  <c r="P38"/>
  <c r="P40" s="1"/>
  <c r="L38"/>
  <c r="L40" s="1"/>
  <c r="I38"/>
  <c r="I40" s="1"/>
  <c r="F38"/>
  <c r="F40" l="1"/>
  <c r="C38"/>
  <c r="C40" s="1"/>
  <c r="K38"/>
  <c r="K40" s="1"/>
  <c r="H38"/>
  <c r="T38"/>
  <c r="T40" s="1"/>
  <c r="Q38"/>
  <c r="Q40" s="1"/>
  <c r="N38"/>
  <c r="N40" s="1"/>
  <c r="I20"/>
  <c r="D38"/>
  <c r="D40" s="1"/>
  <c r="E38" l="1"/>
  <c r="E40" s="1"/>
  <c r="H40"/>
</calcChain>
</file>

<file path=xl/sharedStrings.xml><?xml version="1.0" encoding="utf-8"?>
<sst xmlns="http://schemas.openxmlformats.org/spreadsheetml/2006/main" count="102" uniqueCount="42">
  <si>
    <t>Directorate of Cotton Development, Nagpur</t>
  </si>
  <si>
    <t>Area in lakh ha.</t>
  </si>
  <si>
    <t>State</t>
  </si>
  <si>
    <t xml:space="preserve"> Normal
 Area  (DES) *</t>
  </si>
  <si>
    <t>Area Covered (SDA)</t>
  </si>
  <si>
    <t>Bt</t>
  </si>
  <si>
    <t>Non Bt</t>
  </si>
  <si>
    <t>Total</t>
  </si>
  <si>
    <t>Gujarat</t>
  </si>
  <si>
    <t>Haryana</t>
  </si>
  <si>
    <t>Karnataka</t>
  </si>
  <si>
    <t>Madhya Pradesh</t>
  </si>
  <si>
    <t>Maharashtra</t>
  </si>
  <si>
    <t>Odisha</t>
  </si>
  <si>
    <t>Punjab</t>
  </si>
  <si>
    <t>Rajasthan</t>
  </si>
  <si>
    <t>Tamil Nadu</t>
  </si>
  <si>
    <t>Others</t>
  </si>
  <si>
    <t>All INDIA</t>
  </si>
  <si>
    <t>Crop condition - N: Normal, S: Satisfactory, P: Poor</t>
  </si>
  <si>
    <t xml:space="preserve"> </t>
  </si>
  <si>
    <t>Sl.No</t>
  </si>
  <si>
    <t xml:space="preserve">Diference in area coverage compare to </t>
  </si>
  <si>
    <t xml:space="preserve">Normal of area as on date </t>
  </si>
  <si>
    <t xml:space="preserve">Bt </t>
  </si>
  <si>
    <t xml:space="preserve">Non Bt </t>
  </si>
  <si>
    <t xml:space="preserve">Total </t>
  </si>
  <si>
    <t>2017-18</t>
  </si>
  <si>
    <t xml:space="preserve">Telangana         </t>
  </si>
  <si>
    <t xml:space="preserve">Andhra Pradesh </t>
  </si>
  <si>
    <t xml:space="preserve">Telangana </t>
  </si>
  <si>
    <t xml:space="preserve">crop condition </t>
  </si>
  <si>
    <t>2018-19</t>
  </si>
  <si>
    <t>*Source: Directorate of Economics &amp; Statistics, Ministry of Agriculture and Farmers Welfare , Krishi Bhavan, New Delhi.</t>
  </si>
  <si>
    <t>2019-20</t>
  </si>
  <si>
    <t>2020-21</t>
  </si>
  <si>
    <t>2021-22</t>
  </si>
  <si>
    <t>N</t>
  </si>
  <si>
    <t>Normal Area as on Date (2017-2021)</t>
  </si>
  <si>
    <t>2022-23</t>
  </si>
  <si>
    <t>A: Cotton area coverage during 2022-23</t>
  </si>
  <si>
    <t>CONSOLIDATED WEEKLY CROP WEATHER PROSPECTS REPORT IN RESPECT  OF NODAL CROP : COTTON WEEK ENDING 29.09.2022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</si>
</sst>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2"/>
      <color theme="1"/>
      <name val="Times New Roman"/>
      <family val="1"/>
    </font>
    <font>
      <b/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7" fillId="0" borderId="0" xfId="0" applyFont="1"/>
    <xf numFmtId="0" fontId="5" fillId="0" borderId="7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vertical="top"/>
    </xf>
    <xf numFmtId="0" fontId="9" fillId="0" borderId="0" xfId="0" applyFont="1"/>
    <xf numFmtId="164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5" fillId="0" borderId="6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3" fillId="0" borderId="0" xfId="0" applyFont="1"/>
    <xf numFmtId="0" fontId="7" fillId="0" borderId="21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164" fontId="7" fillId="0" borderId="0" xfId="0" applyNumberFormat="1" applyFont="1" applyBorder="1" applyAlignment="1">
      <alignment horizontal="center"/>
    </xf>
    <xf numFmtId="0" fontId="7" fillId="2" borderId="0" xfId="0" applyFont="1" applyFill="1"/>
    <xf numFmtId="0" fontId="7" fillId="0" borderId="29" xfId="0" applyFont="1" applyFill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1" fontId="5" fillId="0" borderId="36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2" fontId="7" fillId="0" borderId="28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32" xfId="0" applyFont="1" applyBorder="1" applyAlignment="1"/>
    <xf numFmtId="0" fontId="7" fillId="0" borderId="6" xfId="0" applyFont="1" applyBorder="1" applyAlignment="1"/>
    <xf numFmtId="0" fontId="7" fillId="0" borderId="6" xfId="0" applyFont="1" applyBorder="1"/>
    <xf numFmtId="0" fontId="8" fillId="0" borderId="9" xfId="0" applyFont="1" applyBorder="1"/>
    <xf numFmtId="0" fontId="8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2" fontId="7" fillId="2" borderId="18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2" fontId="7" fillId="0" borderId="3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wrapText="1"/>
    </xf>
    <xf numFmtId="164" fontId="5" fillId="0" borderId="20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8" fillId="0" borderId="0" xfId="0" applyFont="1" applyBorder="1" applyAlignment="1">
      <alignment horizontal="left"/>
    </xf>
    <xf numFmtId="0" fontId="4" fillId="0" borderId="33" xfId="0" applyFont="1" applyBorder="1" applyAlignment="1">
      <alignment horizontal="right"/>
    </xf>
    <xf numFmtId="0" fontId="13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33" xfId="0" applyFont="1" applyBorder="1" applyAlignment="1">
      <alignment horizontal="left"/>
    </xf>
    <xf numFmtId="2" fontId="7" fillId="0" borderId="26" xfId="0" applyNumberFormat="1" applyFont="1" applyBorder="1" applyAlignment="1">
      <alignment horizontal="center" vertical="center"/>
    </xf>
    <xf numFmtId="2" fontId="12" fillId="0" borderId="26" xfId="0" applyNumberFormat="1" applyFont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2" fontId="7" fillId="2" borderId="26" xfId="0" applyNumberFormat="1" applyFont="1" applyFill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2" fontId="12" fillId="0" borderId="25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7" fillId="0" borderId="30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35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view="pageBreakPreview" topLeftCell="A19" zoomScale="60" zoomScaleNormal="89" workbookViewId="0">
      <selection activeCell="D23" sqref="D23:D24"/>
    </sheetView>
  </sheetViews>
  <sheetFormatPr defaultRowHeight="15"/>
  <cols>
    <col min="1" max="1" width="7" customWidth="1"/>
    <col min="2" max="2" width="17.28515625" customWidth="1"/>
    <col min="3" max="3" width="9.7109375" customWidth="1"/>
    <col min="4" max="4" width="10.5703125" customWidth="1"/>
    <col min="5" max="5" width="9.28515625" customWidth="1"/>
    <col min="6" max="6" width="10.140625" customWidth="1"/>
    <col min="7" max="7" width="9.28515625" customWidth="1"/>
    <col min="8" max="8" width="8.28515625" customWidth="1"/>
    <col min="9" max="9" width="8.5703125" customWidth="1"/>
    <col min="10" max="10" width="9" customWidth="1"/>
    <col min="11" max="11" width="8.7109375" customWidth="1"/>
    <col min="12" max="12" width="9.28515625" customWidth="1"/>
    <col min="13" max="14" width="9" customWidth="1"/>
    <col min="15" max="15" width="8.85546875" customWidth="1"/>
    <col min="16" max="16" width="8.42578125" customWidth="1"/>
    <col min="17" max="17" width="9.28515625" customWidth="1"/>
    <col min="18" max="18" width="8.85546875" customWidth="1"/>
    <col min="19" max="19" width="10.85546875" bestFit="1" customWidth="1"/>
    <col min="20" max="20" width="8.7109375" customWidth="1"/>
    <col min="21" max="21" width="10.5703125" customWidth="1"/>
    <col min="22" max="22" width="9.28515625" customWidth="1"/>
    <col min="23" max="23" width="8.28515625" customWidth="1"/>
    <col min="24" max="24" width="10.85546875" bestFit="1" customWidth="1"/>
  </cols>
  <sheetData>
    <row r="1" spans="1:27" s="1" customFormat="1" ht="22.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7" s="2" customFormat="1" ht="18.75">
      <c r="A2" s="80" t="s">
        <v>41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1:27" s="1" customFormat="1" ht="17.25" customHeight="1" thickBot="1">
      <c r="A3" s="98" t="s">
        <v>40</v>
      </c>
      <c r="B3" s="98"/>
      <c r="C3" s="98"/>
      <c r="D3" s="98"/>
      <c r="V3" s="81" t="s">
        <v>1</v>
      </c>
      <c r="W3" s="81"/>
      <c r="X3" s="81"/>
    </row>
    <row r="4" spans="1:27" s="3" customFormat="1" ht="15.75">
      <c r="A4" s="91" t="s">
        <v>21</v>
      </c>
      <c r="B4" s="88" t="s">
        <v>2</v>
      </c>
      <c r="C4" s="82" t="s">
        <v>3</v>
      </c>
      <c r="D4" s="85" t="s">
        <v>38</v>
      </c>
      <c r="E4" s="85"/>
      <c r="F4" s="85"/>
      <c r="G4" s="87" t="s">
        <v>4</v>
      </c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</row>
    <row r="5" spans="1:27" s="3" customFormat="1" ht="15.75">
      <c r="A5" s="92"/>
      <c r="B5" s="94"/>
      <c r="C5" s="83"/>
      <c r="D5" s="86"/>
      <c r="E5" s="86"/>
      <c r="F5" s="86"/>
      <c r="G5" s="89" t="s">
        <v>39</v>
      </c>
      <c r="H5" s="89"/>
      <c r="I5" s="89"/>
      <c r="J5" s="89" t="s">
        <v>36</v>
      </c>
      <c r="K5" s="89"/>
      <c r="L5" s="89"/>
      <c r="M5" s="96" t="s">
        <v>35</v>
      </c>
      <c r="N5" s="97"/>
      <c r="O5" s="97"/>
      <c r="P5" s="89" t="s">
        <v>34</v>
      </c>
      <c r="Q5" s="89"/>
      <c r="R5" s="89"/>
      <c r="S5" s="89" t="s">
        <v>32</v>
      </c>
      <c r="T5" s="89"/>
      <c r="U5" s="89"/>
      <c r="V5" s="89" t="s">
        <v>27</v>
      </c>
      <c r="W5" s="89"/>
      <c r="X5" s="90"/>
    </row>
    <row r="6" spans="1:27" s="3" customFormat="1" ht="16.5" thickBot="1">
      <c r="A6" s="93"/>
      <c r="B6" s="95"/>
      <c r="C6" s="84"/>
      <c r="D6" s="30" t="s">
        <v>5</v>
      </c>
      <c r="E6" s="30" t="s">
        <v>6</v>
      </c>
      <c r="F6" s="30" t="s">
        <v>7</v>
      </c>
      <c r="G6" s="30" t="s">
        <v>5</v>
      </c>
      <c r="H6" s="30" t="s">
        <v>6</v>
      </c>
      <c r="I6" s="30" t="s">
        <v>7</v>
      </c>
      <c r="J6" s="30" t="s">
        <v>5</v>
      </c>
      <c r="K6" s="30" t="s">
        <v>6</v>
      </c>
      <c r="L6" s="30" t="s">
        <v>7</v>
      </c>
      <c r="M6" s="30" t="s">
        <v>5</v>
      </c>
      <c r="N6" s="30" t="s">
        <v>6</v>
      </c>
      <c r="O6" s="30" t="s">
        <v>7</v>
      </c>
      <c r="P6" s="30" t="s">
        <v>5</v>
      </c>
      <c r="Q6" s="30" t="s">
        <v>6</v>
      </c>
      <c r="R6" s="30" t="s">
        <v>7</v>
      </c>
      <c r="S6" s="30" t="s">
        <v>5</v>
      </c>
      <c r="T6" s="30" t="s">
        <v>6</v>
      </c>
      <c r="U6" s="30" t="s">
        <v>7</v>
      </c>
      <c r="V6" s="30" t="s">
        <v>5</v>
      </c>
      <c r="W6" s="30" t="s">
        <v>6</v>
      </c>
      <c r="X6" s="31" t="s">
        <v>7</v>
      </c>
    </row>
    <row r="7" spans="1:27" s="3" customFormat="1" ht="20.100000000000001" customHeight="1" thickBot="1">
      <c r="A7" s="32">
        <v>1</v>
      </c>
      <c r="B7" s="38">
        <v>2</v>
      </c>
      <c r="C7" s="36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  <c r="O7" s="33">
        <v>15</v>
      </c>
      <c r="P7" s="33">
        <v>16</v>
      </c>
      <c r="Q7" s="33">
        <v>17</v>
      </c>
      <c r="R7" s="33">
        <v>18</v>
      </c>
      <c r="S7" s="33">
        <v>19</v>
      </c>
      <c r="T7" s="33">
        <v>20</v>
      </c>
      <c r="U7" s="33">
        <v>21</v>
      </c>
      <c r="V7" s="33">
        <v>22</v>
      </c>
      <c r="W7" s="33">
        <v>23</v>
      </c>
      <c r="X7" s="34">
        <v>24</v>
      </c>
    </row>
    <row r="8" spans="1:27" s="3" customFormat="1" ht="20.100000000000001" customHeight="1">
      <c r="A8" s="53">
        <v>1</v>
      </c>
      <c r="B8" s="54" t="s">
        <v>29</v>
      </c>
      <c r="C8" s="55">
        <v>6</v>
      </c>
      <c r="D8" s="99">
        <f>AVERAGE(J8,M8,P8,S8,V8)</f>
        <v>5.7705399999999996</v>
      </c>
      <c r="E8" s="99">
        <f>AVERAGE(K8,N8,Q8,T8,W8)</f>
        <v>5.8459999999999998E-2</v>
      </c>
      <c r="F8" s="99">
        <f>SUM(D8:E8)</f>
        <v>5.8289999999999997</v>
      </c>
      <c r="G8" s="100">
        <v>6.4646999999999997</v>
      </c>
      <c r="H8" s="100">
        <v>6.5299999999999997E-2</v>
      </c>
      <c r="I8" s="101">
        <f t="shared" ref="I8:I19" si="0">SUM(G8:H8)</f>
        <v>6.5299999999999994</v>
      </c>
      <c r="J8" s="99">
        <v>4.8807</v>
      </c>
      <c r="K8" s="99">
        <v>4.9299999999999997E-2</v>
      </c>
      <c r="L8" s="99">
        <f t="shared" ref="L8:L19" si="1">SUM(J8:K8)</f>
        <v>4.93</v>
      </c>
      <c r="M8" s="99">
        <v>5.726</v>
      </c>
      <c r="N8" s="99">
        <v>5.8000000000000003E-2</v>
      </c>
      <c r="O8" s="102">
        <f>SUM(M8:N8)</f>
        <v>5.7839999999999998</v>
      </c>
      <c r="P8" s="99">
        <v>6.3360000000000003</v>
      </c>
      <c r="Q8" s="99">
        <v>6.4000000000000001E-2</v>
      </c>
      <c r="R8" s="99">
        <f t="shared" ref="R8:R16" si="2">SUM(P8:Q8)</f>
        <v>6.4</v>
      </c>
      <c r="S8" s="99">
        <v>5.6929999999999996</v>
      </c>
      <c r="T8" s="99">
        <v>5.8000000000000003E-2</v>
      </c>
      <c r="U8" s="99">
        <f>SUM(S8:T8)</f>
        <v>5.7509999999999994</v>
      </c>
      <c r="V8" s="99">
        <v>6.2169999999999996</v>
      </c>
      <c r="W8" s="99">
        <v>6.3E-2</v>
      </c>
      <c r="X8" s="103">
        <f>SUM(V8:W8)</f>
        <v>6.2799999999999994</v>
      </c>
    </row>
    <row r="9" spans="1:27" s="22" customFormat="1" ht="20.100000000000001" customHeight="1">
      <c r="A9" s="49">
        <v>2</v>
      </c>
      <c r="B9" s="50" t="s">
        <v>28</v>
      </c>
      <c r="C9" s="51">
        <v>19.260000000000002</v>
      </c>
      <c r="D9" s="101">
        <f t="shared" ref="D9:D19" si="3">AVERAGE(J9,M9,P9,S9,V9)</f>
        <v>19.8368</v>
      </c>
      <c r="E9" s="101">
        <f t="shared" ref="E9:F20" si="4">AVERAGE(K9,N9,Q9,T9,W9)</f>
        <v>0.27399999999999997</v>
      </c>
      <c r="F9" s="101">
        <f t="shared" ref="F9:F13" si="5">SUM(D9:E9)</f>
        <v>20.110800000000001</v>
      </c>
      <c r="G9" s="104">
        <v>20.0352762443</v>
      </c>
      <c r="H9" s="104">
        <v>0.20237652780000001</v>
      </c>
      <c r="I9" s="101">
        <f t="shared" si="0"/>
        <v>20.237652772099999</v>
      </c>
      <c r="J9" s="105">
        <v>20.416</v>
      </c>
      <c r="K9" s="105">
        <v>0.20599999999999999</v>
      </c>
      <c r="L9" s="101">
        <f t="shared" si="1"/>
        <v>20.622</v>
      </c>
      <c r="M9" s="105">
        <v>24.05</v>
      </c>
      <c r="N9" s="105">
        <v>0.24299999999999999</v>
      </c>
      <c r="O9" s="101">
        <f>SUM(M9:N9)</f>
        <v>24.292999999999999</v>
      </c>
      <c r="P9" s="105">
        <v>18.222999999999999</v>
      </c>
      <c r="Q9" s="105">
        <v>0.372</v>
      </c>
      <c r="R9" s="101">
        <f t="shared" si="2"/>
        <v>18.594999999999999</v>
      </c>
      <c r="S9" s="105">
        <v>17.605</v>
      </c>
      <c r="T9" s="105">
        <v>0.35899999999999999</v>
      </c>
      <c r="U9" s="101">
        <f t="shared" ref="U9:U10" si="6">SUM(S9:T9)</f>
        <v>17.963999999999999</v>
      </c>
      <c r="V9" s="105">
        <v>18.89</v>
      </c>
      <c r="W9" s="105">
        <v>0.19</v>
      </c>
      <c r="X9" s="106">
        <f t="shared" ref="X9:X19" si="7">SUM(V9:W9)</f>
        <v>19.080000000000002</v>
      </c>
    </row>
    <row r="10" spans="1:27" s="3" customFormat="1" ht="20.100000000000001" customHeight="1">
      <c r="A10" s="28">
        <v>3</v>
      </c>
      <c r="B10" s="39" t="s">
        <v>8</v>
      </c>
      <c r="C10" s="37">
        <v>25.18</v>
      </c>
      <c r="D10" s="105">
        <f t="shared" si="3"/>
        <v>21.789279400000002</v>
      </c>
      <c r="E10" s="105">
        <f t="shared" si="4"/>
        <v>3.3171866000000003</v>
      </c>
      <c r="F10" s="105">
        <f t="shared" si="5"/>
        <v>25.106466000000001</v>
      </c>
      <c r="G10" s="104">
        <v>22.940387999999999</v>
      </c>
      <c r="H10" s="105">
        <v>2.5489320000000002</v>
      </c>
      <c r="I10" s="105">
        <f t="shared" si="0"/>
        <v>25.489319999999999</v>
      </c>
      <c r="J10" s="105">
        <v>20.285397</v>
      </c>
      <c r="K10" s="105">
        <v>2.253933</v>
      </c>
      <c r="L10" s="105">
        <f>SUM(J10:K10)</f>
        <v>22.53933</v>
      </c>
      <c r="M10" s="105">
        <v>20.513000000000002</v>
      </c>
      <c r="N10" s="105">
        <v>2.2789999999999999</v>
      </c>
      <c r="O10" s="105">
        <f t="shared" ref="O10:O19" si="8">SUM(M10:N10)</f>
        <v>22.792000000000002</v>
      </c>
      <c r="P10" s="105">
        <v>24.001000000000001</v>
      </c>
      <c r="Q10" s="105">
        <v>2.6669999999999998</v>
      </c>
      <c r="R10" s="105">
        <f t="shared" si="2"/>
        <v>26.667999999999999</v>
      </c>
      <c r="S10" s="105">
        <v>21.696999999999999</v>
      </c>
      <c r="T10" s="105">
        <v>5.4240000000000004</v>
      </c>
      <c r="U10" s="105">
        <f t="shared" si="6"/>
        <v>27.120999999999999</v>
      </c>
      <c r="V10" s="105">
        <v>22.45</v>
      </c>
      <c r="W10" s="105">
        <v>3.9620000000000002</v>
      </c>
      <c r="X10" s="107">
        <f t="shared" si="7"/>
        <v>26.411999999999999</v>
      </c>
    </row>
    <row r="11" spans="1:27" s="3" customFormat="1" ht="20.100000000000001" customHeight="1">
      <c r="A11" s="28">
        <v>4</v>
      </c>
      <c r="B11" s="39" t="s">
        <v>9</v>
      </c>
      <c r="C11" s="37">
        <v>6.81</v>
      </c>
      <c r="D11" s="105">
        <f t="shared" si="3"/>
        <v>6.7214</v>
      </c>
      <c r="E11" s="105">
        <f t="shared" si="4"/>
        <v>0.1726</v>
      </c>
      <c r="F11" s="105">
        <f t="shared" si="5"/>
        <v>6.8940000000000001</v>
      </c>
      <c r="G11" s="104">
        <v>6.4396796428799998</v>
      </c>
      <c r="H11" s="105">
        <v>6.5047269120000001E-2</v>
      </c>
      <c r="I11" s="105">
        <f t="shared" si="0"/>
        <v>6.5047269119999997</v>
      </c>
      <c r="J11" s="105">
        <v>6.8109999999999999</v>
      </c>
      <c r="K11" s="105">
        <v>6.9000000000000006E-2</v>
      </c>
      <c r="L11" s="105">
        <f>SUM(J11:K11)</f>
        <v>6.88</v>
      </c>
      <c r="M11" s="105">
        <v>7.2960000000000003</v>
      </c>
      <c r="N11" s="105">
        <v>7.3999999999999996E-2</v>
      </c>
      <c r="O11" s="105">
        <f>SUM(M11:N11)</f>
        <v>7.37</v>
      </c>
      <c r="P11" s="105">
        <v>6.94</v>
      </c>
      <c r="Q11" s="105">
        <v>7.0000000000000007E-2</v>
      </c>
      <c r="R11" s="105">
        <f t="shared" si="2"/>
        <v>7.0100000000000007</v>
      </c>
      <c r="S11" s="105">
        <v>6.32</v>
      </c>
      <c r="T11" s="105">
        <v>0.33</v>
      </c>
      <c r="U11" s="105">
        <f>SUM(S11:T11)</f>
        <v>6.65</v>
      </c>
      <c r="V11" s="105">
        <v>6.24</v>
      </c>
      <c r="W11" s="105">
        <v>0.32</v>
      </c>
      <c r="X11" s="107">
        <f t="shared" si="7"/>
        <v>6.5600000000000005</v>
      </c>
      <c r="Y11" s="21"/>
      <c r="Z11" s="21"/>
      <c r="AA11" s="21"/>
    </row>
    <row r="12" spans="1:27" s="3" customFormat="1" ht="20.100000000000001" customHeight="1">
      <c r="A12" s="28">
        <v>5</v>
      </c>
      <c r="B12" s="39" t="s">
        <v>10</v>
      </c>
      <c r="C12" s="37">
        <v>6.82</v>
      </c>
      <c r="D12" s="105">
        <f t="shared" si="3"/>
        <v>5.5444599999999991</v>
      </c>
      <c r="E12" s="105">
        <f t="shared" si="4"/>
        <v>0.26913999999999999</v>
      </c>
      <c r="F12" s="105">
        <f t="shared" si="5"/>
        <v>5.8135999999999992</v>
      </c>
      <c r="G12" s="105">
        <v>8.056972</v>
      </c>
      <c r="H12" s="105">
        <v>0.16442799999999999</v>
      </c>
      <c r="I12" s="105">
        <f t="shared" si="0"/>
        <v>8.2213999999999992</v>
      </c>
      <c r="J12" s="105">
        <v>6.3063000000000002</v>
      </c>
      <c r="K12" s="105">
        <v>0.12870000000000001</v>
      </c>
      <c r="L12" s="105">
        <f>SUM(J12:K12)</f>
        <v>6.4350000000000005</v>
      </c>
      <c r="M12" s="105">
        <v>7.0069999999999997</v>
      </c>
      <c r="N12" s="105">
        <v>0.14299999999999999</v>
      </c>
      <c r="O12" s="105">
        <f>SUM(M12:N12)</f>
        <v>7.1499999999999995</v>
      </c>
      <c r="P12" s="105">
        <v>5.8140000000000001</v>
      </c>
      <c r="Q12" s="105">
        <v>0.11899999999999999</v>
      </c>
      <c r="R12" s="105">
        <f t="shared" si="2"/>
        <v>5.9329999999999998</v>
      </c>
      <c r="S12" s="105">
        <v>4.1399999999999997</v>
      </c>
      <c r="T12" s="105">
        <v>0.46</v>
      </c>
      <c r="U12" s="105">
        <f t="shared" ref="U12:U19" si="9">S12+T12</f>
        <v>4.5999999999999996</v>
      </c>
      <c r="V12" s="105">
        <v>4.4550000000000001</v>
      </c>
      <c r="W12" s="105">
        <v>0.495</v>
      </c>
      <c r="X12" s="107">
        <f t="shared" si="7"/>
        <v>4.95</v>
      </c>
    </row>
    <row r="13" spans="1:27" s="22" customFormat="1" ht="20.100000000000001" customHeight="1">
      <c r="A13" s="49">
        <v>6</v>
      </c>
      <c r="B13" s="50" t="s">
        <v>11</v>
      </c>
      <c r="C13" s="51">
        <v>6.11</v>
      </c>
      <c r="D13" s="101">
        <f t="shared" si="3"/>
        <v>5.5340000000000007</v>
      </c>
      <c r="E13" s="101">
        <f t="shared" si="4"/>
        <v>0.76419999999999999</v>
      </c>
      <c r="F13" s="101">
        <f t="shared" si="5"/>
        <v>6.2982000000000005</v>
      </c>
      <c r="G13" s="104">
        <v>5.391</v>
      </c>
      <c r="H13" s="104">
        <v>0.59899999999999998</v>
      </c>
      <c r="I13" s="101">
        <f t="shared" si="0"/>
        <v>5.99</v>
      </c>
      <c r="J13" s="105">
        <v>5.4</v>
      </c>
      <c r="K13" s="105">
        <v>0.6</v>
      </c>
      <c r="L13" s="101">
        <f>SUM(J13:K13)</f>
        <v>6</v>
      </c>
      <c r="M13" s="105">
        <v>6.1180000000000003</v>
      </c>
      <c r="N13" s="105">
        <v>0.32200000000000001</v>
      </c>
      <c r="O13" s="101">
        <f t="shared" si="8"/>
        <v>6.44</v>
      </c>
      <c r="P13" s="105">
        <v>5.7859999999999996</v>
      </c>
      <c r="Q13" s="105">
        <v>0.30499999999999999</v>
      </c>
      <c r="R13" s="101">
        <f t="shared" si="2"/>
        <v>6.0909999999999993</v>
      </c>
      <c r="S13" s="105">
        <v>5.5759999999999996</v>
      </c>
      <c r="T13" s="105">
        <v>1.3939999999999999</v>
      </c>
      <c r="U13" s="101">
        <f>SUM(S13:T13)</f>
        <v>6.97</v>
      </c>
      <c r="V13" s="105">
        <v>4.79</v>
      </c>
      <c r="W13" s="105">
        <v>1.2</v>
      </c>
      <c r="X13" s="106">
        <f t="shared" si="7"/>
        <v>5.99</v>
      </c>
    </row>
    <row r="14" spans="1:27" s="3" customFormat="1" ht="20.100000000000001" customHeight="1">
      <c r="A14" s="28">
        <v>7</v>
      </c>
      <c r="B14" s="39" t="s">
        <v>12</v>
      </c>
      <c r="C14" s="37">
        <v>42.81</v>
      </c>
      <c r="D14" s="105">
        <f t="shared" si="3"/>
        <v>39.219594500000007</v>
      </c>
      <c r="E14" s="105">
        <f t="shared" si="4"/>
        <v>2.9547154999999998</v>
      </c>
      <c r="F14" s="105">
        <f t="shared" ref="F14:F19" si="10">SUM(D14:E14)</f>
        <v>42.174310000000006</v>
      </c>
      <c r="G14" s="104">
        <v>40.1775235</v>
      </c>
      <c r="H14" s="104">
        <v>2.1146064999999998</v>
      </c>
      <c r="I14" s="105">
        <f>SUM(G14:H14)</f>
        <v>42.29213</v>
      </c>
      <c r="J14" s="105">
        <v>37.592972500000002</v>
      </c>
      <c r="K14" s="105">
        <v>1.9785775000000001</v>
      </c>
      <c r="L14" s="105">
        <f t="shared" si="1"/>
        <v>39.571550000000002</v>
      </c>
      <c r="M14" s="105">
        <v>40.271000000000001</v>
      </c>
      <c r="N14" s="105">
        <v>2.12</v>
      </c>
      <c r="O14" s="105">
        <f t="shared" si="8"/>
        <v>42.390999999999998</v>
      </c>
      <c r="P14" s="105">
        <v>42.088000000000001</v>
      </c>
      <c r="Q14" s="105">
        <v>2.2149999999999999</v>
      </c>
      <c r="R14" s="105">
        <f t="shared" si="2"/>
        <v>44.302999999999997</v>
      </c>
      <c r="S14" s="105">
        <v>38.286000000000001</v>
      </c>
      <c r="T14" s="105">
        <v>4.2539999999999996</v>
      </c>
      <c r="U14" s="105">
        <f>SUM(S14:T14)</f>
        <v>42.54</v>
      </c>
      <c r="V14" s="105">
        <v>37.86</v>
      </c>
      <c r="W14" s="105">
        <v>4.2060000000000004</v>
      </c>
      <c r="X14" s="107">
        <f t="shared" si="7"/>
        <v>42.066000000000003</v>
      </c>
    </row>
    <row r="15" spans="1:27" s="3" customFormat="1" ht="20.100000000000001" customHeight="1">
      <c r="A15" s="52">
        <v>8</v>
      </c>
      <c r="B15" s="39" t="s">
        <v>13</v>
      </c>
      <c r="C15" s="37">
        <v>1.56</v>
      </c>
      <c r="D15" s="105">
        <f t="shared" si="3"/>
        <v>0</v>
      </c>
      <c r="E15" s="105">
        <f t="shared" si="4"/>
        <v>1.6809559999999997</v>
      </c>
      <c r="F15" s="105">
        <f t="shared" si="10"/>
        <v>1.6809559999999997</v>
      </c>
      <c r="G15" s="104">
        <v>0</v>
      </c>
      <c r="H15" s="105">
        <v>2.16309</v>
      </c>
      <c r="I15" s="105">
        <f t="shared" si="0"/>
        <v>2.16309</v>
      </c>
      <c r="J15" s="105">
        <v>0</v>
      </c>
      <c r="K15" s="105">
        <v>1.9677800000000001</v>
      </c>
      <c r="L15" s="105">
        <f t="shared" si="1"/>
        <v>1.9677800000000001</v>
      </c>
      <c r="M15" s="105">
        <v>0</v>
      </c>
      <c r="N15" s="105">
        <v>1.712</v>
      </c>
      <c r="O15" s="105">
        <f t="shared" si="8"/>
        <v>1.712</v>
      </c>
      <c r="P15" s="105">
        <v>0</v>
      </c>
      <c r="Q15" s="105">
        <v>1.696</v>
      </c>
      <c r="R15" s="105">
        <f t="shared" si="2"/>
        <v>1.696</v>
      </c>
      <c r="S15" s="105">
        <v>0</v>
      </c>
      <c r="T15" s="105">
        <v>1.579</v>
      </c>
      <c r="U15" s="105">
        <f>SUM(S15:T15)</f>
        <v>1.579</v>
      </c>
      <c r="V15" s="105">
        <v>0</v>
      </c>
      <c r="W15" s="105">
        <v>1.45</v>
      </c>
      <c r="X15" s="107">
        <f t="shared" si="7"/>
        <v>1.45</v>
      </c>
    </row>
    <row r="16" spans="1:27" s="3" customFormat="1" ht="20.100000000000001" customHeight="1">
      <c r="A16" s="28">
        <v>9</v>
      </c>
      <c r="B16" s="39" t="s">
        <v>14</v>
      </c>
      <c r="C16" s="37">
        <v>2.69</v>
      </c>
      <c r="D16" s="105">
        <f t="shared" si="3"/>
        <v>2.7383999999999995</v>
      </c>
      <c r="E16" s="105">
        <f t="shared" si="4"/>
        <v>3.9800000000000002E-2</v>
      </c>
      <c r="F16" s="105">
        <f t="shared" si="10"/>
        <v>2.7781999999999996</v>
      </c>
      <c r="G16" s="104">
        <v>2.4552</v>
      </c>
      <c r="H16" s="104">
        <v>2.4799999999999999E-2</v>
      </c>
      <c r="I16" s="105">
        <f t="shared" si="0"/>
        <v>2.48</v>
      </c>
      <c r="J16" s="105">
        <v>2.5150000000000001</v>
      </c>
      <c r="K16" s="105">
        <v>2.5999999999999999E-2</v>
      </c>
      <c r="L16" s="105">
        <f t="shared" si="1"/>
        <v>2.5409999999999999</v>
      </c>
      <c r="M16" s="105">
        <v>2.4849999999999999</v>
      </c>
      <c r="N16" s="105">
        <v>2.5000000000000001E-2</v>
      </c>
      <c r="O16" s="105">
        <f t="shared" si="8"/>
        <v>2.5099999999999998</v>
      </c>
      <c r="P16" s="105">
        <v>2.94</v>
      </c>
      <c r="Q16" s="105">
        <v>0.06</v>
      </c>
      <c r="R16" s="105">
        <f t="shared" si="2"/>
        <v>3</v>
      </c>
      <c r="S16" s="105">
        <v>2.8119999999999998</v>
      </c>
      <c r="T16" s="105">
        <v>2.8000000000000001E-2</v>
      </c>
      <c r="U16" s="105">
        <f t="shared" si="9"/>
        <v>2.84</v>
      </c>
      <c r="V16" s="105">
        <v>2.94</v>
      </c>
      <c r="W16" s="105">
        <v>0.06</v>
      </c>
      <c r="X16" s="107">
        <f t="shared" si="7"/>
        <v>3</v>
      </c>
    </row>
    <row r="17" spans="1:24" s="3" customFormat="1" ht="20.100000000000001" customHeight="1">
      <c r="A17" s="52">
        <v>10</v>
      </c>
      <c r="B17" s="39" t="s">
        <v>15</v>
      </c>
      <c r="C17" s="37">
        <v>6.5</v>
      </c>
      <c r="D17" s="105">
        <f t="shared" si="3"/>
        <v>5.4441860000000002</v>
      </c>
      <c r="E17" s="105">
        <f t="shared" si="4"/>
        <v>0.496894</v>
      </c>
      <c r="F17" s="105">
        <f t="shared" si="10"/>
        <v>5.9410800000000004</v>
      </c>
      <c r="G17" s="105">
        <v>6.4885000000000002</v>
      </c>
      <c r="H17" s="105">
        <v>0.34150000000000003</v>
      </c>
      <c r="I17" s="105">
        <f t="shared" si="0"/>
        <v>6.83</v>
      </c>
      <c r="J17" s="105">
        <v>5.9749299999999996</v>
      </c>
      <c r="K17" s="105">
        <v>0.31447000000000003</v>
      </c>
      <c r="L17" s="105">
        <f t="shared" si="1"/>
        <v>6.2893999999999997</v>
      </c>
      <c r="M17" s="105">
        <v>6.63</v>
      </c>
      <c r="N17" s="105">
        <v>0.34899999999999998</v>
      </c>
      <c r="O17" s="105">
        <f t="shared" si="8"/>
        <v>6.9790000000000001</v>
      </c>
      <c r="P17" s="105">
        <v>6.1230000000000002</v>
      </c>
      <c r="Q17" s="105">
        <v>0.32200000000000001</v>
      </c>
      <c r="R17" s="105">
        <f t="shared" ref="R17:R19" si="11">P17+Q17</f>
        <v>6.4450000000000003</v>
      </c>
      <c r="S17" s="105">
        <v>4.2169999999999996</v>
      </c>
      <c r="T17" s="105">
        <v>0.74399999999999999</v>
      </c>
      <c r="U17" s="105">
        <f t="shared" si="9"/>
        <v>4.9609999999999994</v>
      </c>
      <c r="V17" s="105">
        <v>4.2759999999999998</v>
      </c>
      <c r="W17" s="105">
        <v>0.755</v>
      </c>
      <c r="X17" s="107">
        <f t="shared" si="7"/>
        <v>5.0309999999999997</v>
      </c>
    </row>
    <row r="18" spans="1:24" s="3" customFormat="1" ht="20.100000000000001" customHeight="1">
      <c r="A18" s="56">
        <v>11</v>
      </c>
      <c r="B18" s="39" t="s">
        <v>16</v>
      </c>
      <c r="C18" s="37">
        <v>1.48</v>
      </c>
      <c r="D18" s="105">
        <f t="shared" si="3"/>
        <v>0.5474</v>
      </c>
      <c r="E18" s="105">
        <f t="shared" si="4"/>
        <v>7.4200000000000002E-2</v>
      </c>
      <c r="F18" s="105">
        <f t="shared" si="10"/>
        <v>0.62160000000000004</v>
      </c>
      <c r="G18" s="105">
        <v>0.45540000000000003</v>
      </c>
      <c r="H18" s="104">
        <v>5.0599999999999999E-2</v>
      </c>
      <c r="I18" s="105">
        <f t="shared" si="0"/>
        <v>0.50600000000000001</v>
      </c>
      <c r="J18" s="105">
        <v>0.41399999999999998</v>
      </c>
      <c r="K18" s="105">
        <v>4.5999999999999999E-2</v>
      </c>
      <c r="L18" s="105">
        <f t="shared" si="1"/>
        <v>0.45999999999999996</v>
      </c>
      <c r="M18" s="105">
        <v>0.377</v>
      </c>
      <c r="N18" s="105">
        <v>4.2000000000000003E-2</v>
      </c>
      <c r="O18" s="105">
        <f t="shared" si="8"/>
        <v>0.41899999999999998</v>
      </c>
      <c r="P18" s="105">
        <v>0.66900000000000004</v>
      </c>
      <c r="Q18" s="105">
        <v>7.3999999999999996E-2</v>
      </c>
      <c r="R18" s="105">
        <f t="shared" si="11"/>
        <v>0.74299999999999999</v>
      </c>
      <c r="S18" s="105">
        <v>0.24399999999999999</v>
      </c>
      <c r="T18" s="105">
        <v>2.7E-2</v>
      </c>
      <c r="U18" s="105">
        <f t="shared" si="9"/>
        <v>0.27100000000000002</v>
      </c>
      <c r="V18" s="105">
        <v>1.0329999999999999</v>
      </c>
      <c r="W18" s="105">
        <v>0.182</v>
      </c>
      <c r="X18" s="107">
        <f t="shared" si="7"/>
        <v>1.2149999999999999</v>
      </c>
    </row>
    <row r="19" spans="1:24" s="3" customFormat="1" ht="20.100000000000001" customHeight="1" thickBot="1">
      <c r="A19" s="29">
        <v>12</v>
      </c>
      <c r="B19" s="40" t="s">
        <v>17</v>
      </c>
      <c r="C19" s="41">
        <v>0.35</v>
      </c>
      <c r="D19" s="108">
        <f t="shared" si="3"/>
        <v>0</v>
      </c>
      <c r="E19" s="108">
        <f t="shared" si="4"/>
        <v>0.2712</v>
      </c>
      <c r="F19" s="108">
        <f t="shared" si="10"/>
        <v>0.2712</v>
      </c>
      <c r="G19" s="109">
        <v>0</v>
      </c>
      <c r="H19" s="109">
        <v>0.26005</v>
      </c>
      <c r="I19" s="105">
        <f t="shared" si="0"/>
        <v>0.26005</v>
      </c>
      <c r="J19" s="108">
        <v>0</v>
      </c>
      <c r="K19" s="108">
        <v>0.35</v>
      </c>
      <c r="L19" s="108">
        <f t="shared" si="1"/>
        <v>0.35</v>
      </c>
      <c r="M19" s="108">
        <v>0</v>
      </c>
      <c r="N19" s="108">
        <v>0.27700000000000002</v>
      </c>
      <c r="O19" s="108">
        <f t="shared" si="8"/>
        <v>0.27700000000000002</v>
      </c>
      <c r="P19" s="108">
        <v>0</v>
      </c>
      <c r="Q19" s="108">
        <v>0.27100000000000002</v>
      </c>
      <c r="R19" s="108">
        <f t="shared" si="11"/>
        <v>0.27100000000000002</v>
      </c>
      <c r="S19" s="108">
        <v>0</v>
      </c>
      <c r="T19" s="108">
        <v>0.17199999999999999</v>
      </c>
      <c r="U19" s="108">
        <f t="shared" si="9"/>
        <v>0.17199999999999999</v>
      </c>
      <c r="V19" s="108">
        <v>0</v>
      </c>
      <c r="W19" s="108">
        <v>0.28599999999999998</v>
      </c>
      <c r="X19" s="110">
        <f t="shared" si="7"/>
        <v>0.28599999999999998</v>
      </c>
    </row>
    <row r="20" spans="1:24" s="3" customFormat="1" ht="20.100000000000001" customHeight="1" thickBot="1">
      <c r="A20" s="58" t="s">
        <v>18</v>
      </c>
      <c r="B20" s="59"/>
      <c r="C20" s="57">
        <f t="shared" ref="C20:X20" si="12">SUM(C8:C19)</f>
        <v>125.57</v>
      </c>
      <c r="D20" s="111">
        <f>AVERAGE(J20,M20,P20,S20,V20)</f>
        <v>113.1460599</v>
      </c>
      <c r="E20" s="111">
        <f t="shared" si="4"/>
        <v>10.3733521</v>
      </c>
      <c r="F20" s="111">
        <f t="shared" si="4"/>
        <v>123.51941199999999</v>
      </c>
      <c r="G20" s="112">
        <f t="shared" si="12"/>
        <v>118.90463938718</v>
      </c>
      <c r="H20" s="112">
        <f t="shared" si="12"/>
        <v>8.5997302969199989</v>
      </c>
      <c r="I20" s="112">
        <f t="shared" si="12"/>
        <v>127.5043696841</v>
      </c>
      <c r="J20" s="112">
        <f t="shared" si="12"/>
        <v>110.59629950000001</v>
      </c>
      <c r="K20" s="112">
        <f t="shared" si="12"/>
        <v>7.9897605</v>
      </c>
      <c r="L20" s="112">
        <f>SUM(L8:L19)</f>
        <v>118.58605999999999</v>
      </c>
      <c r="M20" s="113">
        <f t="shared" si="12"/>
        <v>120.47299999999998</v>
      </c>
      <c r="N20" s="113">
        <f t="shared" si="12"/>
        <v>7.6440000000000001</v>
      </c>
      <c r="O20" s="113">
        <f t="shared" si="12"/>
        <v>128.11699999999999</v>
      </c>
      <c r="P20" s="113">
        <f t="shared" si="12"/>
        <v>118.91999999999999</v>
      </c>
      <c r="Q20" s="113">
        <f t="shared" si="12"/>
        <v>8.2349999999999994</v>
      </c>
      <c r="R20" s="113">
        <f t="shared" si="12"/>
        <v>127.15499999999999</v>
      </c>
      <c r="S20" s="113">
        <f t="shared" si="12"/>
        <v>106.59</v>
      </c>
      <c r="T20" s="113">
        <f t="shared" si="12"/>
        <v>14.829000000000001</v>
      </c>
      <c r="U20" s="113">
        <f t="shared" si="12"/>
        <v>121.419</v>
      </c>
      <c r="V20" s="113">
        <f t="shared" si="12"/>
        <v>109.151</v>
      </c>
      <c r="W20" s="113">
        <f t="shared" si="12"/>
        <v>13.169</v>
      </c>
      <c r="X20" s="114">
        <f t="shared" si="12"/>
        <v>122.32000000000002</v>
      </c>
    </row>
    <row r="21" spans="1:24" s="3" customFormat="1" ht="20.25">
      <c r="A21" s="77" t="s">
        <v>33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19"/>
      <c r="N21" s="20"/>
      <c r="O21" s="19"/>
      <c r="P21" s="19"/>
      <c r="Q21" s="20"/>
      <c r="R21" s="19"/>
      <c r="S21" s="19"/>
      <c r="T21" s="8"/>
      <c r="U21" s="8"/>
      <c r="V21" s="8"/>
      <c r="W21" s="8"/>
      <c r="X21" s="8"/>
    </row>
    <row r="22" spans="1:24" s="3" customFormat="1" ht="41.2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</row>
    <row r="23" spans="1:24" s="3" customFormat="1" ht="19.5" thickBot="1">
      <c r="A23" s="9"/>
      <c r="B23" s="9"/>
      <c r="C23" s="9"/>
      <c r="D23" s="9"/>
      <c r="E23" s="9"/>
      <c r="F23" s="9"/>
      <c r="G23" s="9"/>
      <c r="H23" s="9" t="s">
        <v>20</v>
      </c>
      <c r="I23" s="9" t="s">
        <v>20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78" t="s">
        <v>1</v>
      </c>
      <c r="U23" s="78"/>
      <c r="V23" s="10"/>
      <c r="W23" s="10"/>
      <c r="X23" s="10"/>
    </row>
    <row r="24" spans="1:24" s="3" customFormat="1" ht="15.75">
      <c r="A24" s="70" t="s">
        <v>21</v>
      </c>
      <c r="B24" s="73" t="s">
        <v>2</v>
      </c>
      <c r="C24" s="62" t="s">
        <v>22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3"/>
      <c r="V24" s="10"/>
      <c r="W24" s="10"/>
      <c r="X24" s="10"/>
    </row>
    <row r="25" spans="1:24" s="3" customFormat="1" ht="15.75">
      <c r="A25" s="71"/>
      <c r="B25" s="74"/>
      <c r="C25" s="64" t="s">
        <v>23</v>
      </c>
      <c r="D25" s="64"/>
      <c r="E25" s="65"/>
      <c r="F25" s="66">
        <v>2021</v>
      </c>
      <c r="G25" s="66"/>
      <c r="H25" s="66"/>
      <c r="I25" s="66">
        <v>2020</v>
      </c>
      <c r="J25" s="66"/>
      <c r="K25" s="66"/>
      <c r="L25" s="67">
        <v>2019</v>
      </c>
      <c r="M25" s="64"/>
      <c r="N25" s="65"/>
      <c r="O25" s="67">
        <v>2018</v>
      </c>
      <c r="P25" s="64"/>
      <c r="Q25" s="65"/>
      <c r="R25" s="66">
        <v>2017</v>
      </c>
      <c r="S25" s="66"/>
      <c r="T25" s="66"/>
      <c r="U25" s="68" t="s">
        <v>31</v>
      </c>
      <c r="V25" s="10"/>
      <c r="W25" s="10"/>
      <c r="X25" s="10"/>
    </row>
    <row r="26" spans="1:24" s="3" customFormat="1" ht="16.5" thickBot="1">
      <c r="A26" s="72"/>
      <c r="B26" s="75"/>
      <c r="C26" s="42" t="s">
        <v>24</v>
      </c>
      <c r="D26" s="4" t="s">
        <v>25</v>
      </c>
      <c r="E26" s="4" t="s">
        <v>26</v>
      </c>
      <c r="F26" s="4" t="s">
        <v>24</v>
      </c>
      <c r="G26" s="4" t="s">
        <v>25</v>
      </c>
      <c r="H26" s="4" t="s">
        <v>26</v>
      </c>
      <c r="I26" s="4" t="s">
        <v>24</v>
      </c>
      <c r="J26" s="4" t="s">
        <v>25</v>
      </c>
      <c r="K26" s="4" t="s">
        <v>26</v>
      </c>
      <c r="L26" s="4" t="s">
        <v>24</v>
      </c>
      <c r="M26" s="4" t="s">
        <v>25</v>
      </c>
      <c r="N26" s="4" t="s">
        <v>26</v>
      </c>
      <c r="O26" s="4" t="s">
        <v>24</v>
      </c>
      <c r="P26" s="4" t="s">
        <v>25</v>
      </c>
      <c r="Q26" s="4" t="s">
        <v>26</v>
      </c>
      <c r="R26" s="4" t="s">
        <v>24</v>
      </c>
      <c r="S26" s="4" t="s">
        <v>25</v>
      </c>
      <c r="T26" s="4" t="s">
        <v>26</v>
      </c>
      <c r="U26" s="69"/>
      <c r="V26" s="10"/>
      <c r="W26" s="10"/>
      <c r="X26" s="10"/>
    </row>
    <row r="27" spans="1:24" s="3" customFormat="1" ht="20.100000000000001" customHeight="1" thickBot="1">
      <c r="A27" s="35">
        <v>1</v>
      </c>
      <c r="B27" s="44">
        <v>2</v>
      </c>
      <c r="C27" s="43">
        <v>25</v>
      </c>
      <c r="D27" s="26">
        <v>26</v>
      </c>
      <c r="E27" s="26">
        <v>27</v>
      </c>
      <c r="F27" s="26">
        <v>28</v>
      </c>
      <c r="G27" s="26">
        <v>29</v>
      </c>
      <c r="H27" s="26">
        <v>30</v>
      </c>
      <c r="I27" s="26">
        <v>31</v>
      </c>
      <c r="J27" s="26">
        <v>32</v>
      </c>
      <c r="K27" s="26">
        <v>33</v>
      </c>
      <c r="L27" s="26">
        <v>34</v>
      </c>
      <c r="M27" s="26">
        <v>35</v>
      </c>
      <c r="N27" s="26">
        <v>36</v>
      </c>
      <c r="O27" s="26">
        <v>37</v>
      </c>
      <c r="P27" s="26">
        <v>38</v>
      </c>
      <c r="Q27" s="26">
        <v>39</v>
      </c>
      <c r="R27" s="26">
        <v>40</v>
      </c>
      <c r="S27" s="26">
        <v>41</v>
      </c>
      <c r="T27" s="24">
        <v>42</v>
      </c>
      <c r="U27" s="25">
        <v>43</v>
      </c>
      <c r="V27" s="10"/>
      <c r="W27" s="10"/>
      <c r="X27" s="10"/>
    </row>
    <row r="28" spans="1:24" s="3" customFormat="1" ht="20.100000000000001" customHeight="1">
      <c r="A28" s="23">
        <v>1</v>
      </c>
      <c r="B28" s="45" t="s">
        <v>29</v>
      </c>
      <c r="C28" s="115">
        <f>(F28+I28+L28+O28+R28)/5</f>
        <v>0.69415999999999978</v>
      </c>
      <c r="D28" s="116">
        <f t="shared" ref="C28:E39" si="13">(G28+J28+M28+P28+S28)/5</f>
        <v>6.8399999999999963E-3</v>
      </c>
      <c r="E28" s="116">
        <f t="shared" si="13"/>
        <v>0.70099999999999962</v>
      </c>
      <c r="F28" s="116">
        <f t="shared" ref="F28:F39" si="14">G8-J8</f>
        <v>1.5839999999999996</v>
      </c>
      <c r="G28" s="116">
        <f t="shared" ref="G28:G39" si="15">H8-K8</f>
        <v>1.6E-2</v>
      </c>
      <c r="H28" s="116">
        <f t="shared" ref="H28:H39" si="16">I8-L8</f>
        <v>1.5999999999999996</v>
      </c>
      <c r="I28" s="116">
        <f t="shared" ref="I28:I39" si="17">G8-M8</f>
        <v>0.73869999999999969</v>
      </c>
      <c r="J28" s="116">
        <f t="shared" ref="J28:J39" si="18">H8-N8</f>
        <v>7.299999999999994E-3</v>
      </c>
      <c r="K28" s="116">
        <f t="shared" ref="K28:K39" si="19">I8-O8</f>
        <v>0.74599999999999955</v>
      </c>
      <c r="L28" s="116">
        <f t="shared" ref="L28:L39" si="20">G8-P8</f>
        <v>0.12869999999999937</v>
      </c>
      <c r="M28" s="116">
        <f t="shared" ref="M28:M39" si="21">H8-Q8</f>
        <v>1.2999999999999956E-3</v>
      </c>
      <c r="N28" s="116">
        <f t="shared" ref="N28:N39" si="22">I8-R8</f>
        <v>0.12999999999999901</v>
      </c>
      <c r="O28" s="116">
        <f t="shared" ref="O28:O39" si="23">G8-S8</f>
        <v>0.77170000000000005</v>
      </c>
      <c r="P28" s="116">
        <f t="shared" ref="P28:P39" si="24">H8-T8</f>
        <v>7.299999999999994E-3</v>
      </c>
      <c r="Q28" s="116">
        <f t="shared" ref="Q28:Q39" si="25">I8-U8</f>
        <v>0.77899999999999991</v>
      </c>
      <c r="R28" s="116">
        <f t="shared" ref="R28:R39" si="26">G8-V8</f>
        <v>0.24770000000000003</v>
      </c>
      <c r="S28" s="116">
        <f t="shared" ref="S28:S39" si="27">H8-W8</f>
        <v>2.2999999999999965E-3</v>
      </c>
      <c r="T28" s="116">
        <f t="shared" ref="T28:T39" si="28">I8-X8</f>
        <v>0.25</v>
      </c>
      <c r="U28" s="27" t="s">
        <v>37</v>
      </c>
      <c r="V28" s="10"/>
      <c r="W28" s="10"/>
      <c r="X28" s="10"/>
    </row>
    <row r="29" spans="1:24" s="3" customFormat="1" ht="20.100000000000001" customHeight="1">
      <c r="A29" s="6">
        <v>2</v>
      </c>
      <c r="B29" s="46" t="s">
        <v>30</v>
      </c>
      <c r="C29" s="117">
        <f t="shared" si="13"/>
        <v>0.1984762443000001</v>
      </c>
      <c r="D29" s="118">
        <f t="shared" si="13"/>
        <v>-7.1623472199999982E-2</v>
      </c>
      <c r="E29" s="118">
        <f>(H29+K29+N29+Q29+T29)/5</f>
        <v>0.12685277209999909</v>
      </c>
      <c r="F29" s="118">
        <f t="shared" si="14"/>
        <v>-0.38072375570000005</v>
      </c>
      <c r="G29" s="118">
        <f t="shared" si="15"/>
        <v>-3.6234721999999775E-3</v>
      </c>
      <c r="H29" s="118">
        <f t="shared" si="16"/>
        <v>-0.38434722790000109</v>
      </c>
      <c r="I29" s="118">
        <f t="shared" si="17"/>
        <v>-4.0147237557000004</v>
      </c>
      <c r="J29" s="118">
        <f t="shared" si="18"/>
        <v>-4.0623472199999983E-2</v>
      </c>
      <c r="K29" s="118">
        <f t="shared" si="19"/>
        <v>-4.0553472279000005</v>
      </c>
      <c r="L29" s="118">
        <f t="shared" si="20"/>
        <v>1.8122762443000013</v>
      </c>
      <c r="M29" s="118">
        <f t="shared" si="21"/>
        <v>-0.16962347219999999</v>
      </c>
      <c r="N29" s="118">
        <f t="shared" si="22"/>
        <v>1.6426527720999999</v>
      </c>
      <c r="O29" s="118">
        <f t="shared" si="23"/>
        <v>2.4302762442999999</v>
      </c>
      <c r="P29" s="118">
        <f t="shared" si="24"/>
        <v>-0.15662347219999997</v>
      </c>
      <c r="Q29" s="118">
        <f t="shared" si="25"/>
        <v>2.2736527721000002</v>
      </c>
      <c r="R29" s="118">
        <f t="shared" si="26"/>
        <v>1.1452762442999997</v>
      </c>
      <c r="S29" s="118">
        <f t="shared" si="27"/>
        <v>1.2376527800000009E-2</v>
      </c>
      <c r="T29" s="118">
        <f t="shared" si="28"/>
        <v>1.157652772099997</v>
      </c>
      <c r="U29" s="12" t="s">
        <v>37</v>
      </c>
      <c r="V29" s="10"/>
      <c r="W29" s="10"/>
      <c r="X29" s="10"/>
    </row>
    <row r="30" spans="1:24" s="3" customFormat="1" ht="20.100000000000001" customHeight="1">
      <c r="A30" s="5">
        <v>3</v>
      </c>
      <c r="B30" s="47" t="s">
        <v>8</v>
      </c>
      <c r="C30" s="117">
        <f t="shared" si="13"/>
        <v>1.1511085999999984</v>
      </c>
      <c r="D30" s="118">
        <f t="shared" si="13"/>
        <v>-0.7682545999999999</v>
      </c>
      <c r="E30" s="118">
        <f t="shared" si="13"/>
        <v>0.38285399999999969</v>
      </c>
      <c r="F30" s="118">
        <f t="shared" si="14"/>
        <v>2.654990999999999</v>
      </c>
      <c r="G30" s="118">
        <f t="shared" si="15"/>
        <v>0.29499900000000023</v>
      </c>
      <c r="H30" s="118">
        <f t="shared" si="16"/>
        <v>2.9499899999999997</v>
      </c>
      <c r="I30" s="118">
        <f t="shared" si="17"/>
        <v>2.427387999999997</v>
      </c>
      <c r="J30" s="118">
        <f t="shared" si="18"/>
        <v>0.26993200000000028</v>
      </c>
      <c r="K30" s="118">
        <f t="shared" si="19"/>
        <v>2.6973199999999977</v>
      </c>
      <c r="L30" s="118">
        <f t="shared" si="20"/>
        <v>-1.0606120000000026</v>
      </c>
      <c r="M30" s="118">
        <f t="shared" si="21"/>
        <v>-0.11806799999999962</v>
      </c>
      <c r="N30" s="118">
        <f t="shared" si="22"/>
        <v>-1.1786799999999999</v>
      </c>
      <c r="O30" s="118">
        <f t="shared" si="23"/>
        <v>1.2433879999999995</v>
      </c>
      <c r="P30" s="118">
        <f t="shared" si="24"/>
        <v>-2.8750680000000002</v>
      </c>
      <c r="Q30" s="118">
        <f t="shared" si="25"/>
        <v>-1.6316799999999994</v>
      </c>
      <c r="R30" s="118">
        <f t="shared" si="26"/>
        <v>0.49038799999999938</v>
      </c>
      <c r="S30" s="118">
        <f t="shared" si="27"/>
        <v>-1.413068</v>
      </c>
      <c r="T30" s="118">
        <f t="shared" si="28"/>
        <v>-0.92267999999999972</v>
      </c>
      <c r="U30" s="12" t="s">
        <v>37</v>
      </c>
      <c r="V30" s="10"/>
      <c r="W30" s="10"/>
      <c r="X30" s="10"/>
    </row>
    <row r="31" spans="1:24" s="3" customFormat="1" ht="20.100000000000001" customHeight="1">
      <c r="A31" s="5">
        <v>4</v>
      </c>
      <c r="B31" s="47" t="s">
        <v>9</v>
      </c>
      <c r="C31" s="117">
        <f t="shared" si="13"/>
        <v>-0.28172035712000038</v>
      </c>
      <c r="D31" s="118">
        <f t="shared" si="13"/>
        <v>-0.10755273088000002</v>
      </c>
      <c r="E31" s="118">
        <f t="shared" si="13"/>
        <v>-0.38927308800000054</v>
      </c>
      <c r="F31" s="118">
        <f t="shared" si="14"/>
        <v>-0.37132035712000011</v>
      </c>
      <c r="G31" s="118">
        <f t="shared" si="15"/>
        <v>-3.9527308800000049E-3</v>
      </c>
      <c r="H31" s="118">
        <f t="shared" si="16"/>
        <v>-0.37527308800000014</v>
      </c>
      <c r="I31" s="118">
        <f t="shared" si="17"/>
        <v>-0.85632035712000043</v>
      </c>
      <c r="J31" s="118">
        <f t="shared" si="18"/>
        <v>-8.9527308799999955E-3</v>
      </c>
      <c r="K31" s="118">
        <f t="shared" si="19"/>
        <v>-0.86527308800000036</v>
      </c>
      <c r="L31" s="118">
        <f t="shared" si="20"/>
        <v>-0.50032035712000056</v>
      </c>
      <c r="M31" s="118">
        <f t="shared" si="21"/>
        <v>-4.9527308800000058E-3</v>
      </c>
      <c r="N31" s="118">
        <f t="shared" si="22"/>
        <v>-0.50527308800000093</v>
      </c>
      <c r="O31" s="118">
        <f t="shared" si="23"/>
        <v>0.11967964287999955</v>
      </c>
      <c r="P31" s="118">
        <f t="shared" si="24"/>
        <v>-0.26495273088000004</v>
      </c>
      <c r="Q31" s="118">
        <f t="shared" si="25"/>
        <v>-0.14527308800000061</v>
      </c>
      <c r="R31" s="118">
        <f t="shared" si="26"/>
        <v>0.19967964287999962</v>
      </c>
      <c r="S31" s="118">
        <f t="shared" si="27"/>
        <v>-0.25495273088000003</v>
      </c>
      <c r="T31" s="118">
        <f t="shared" si="28"/>
        <v>-5.5273088000000747E-2</v>
      </c>
      <c r="U31" s="12" t="s">
        <v>37</v>
      </c>
      <c r="V31" s="10"/>
      <c r="W31" s="10"/>
      <c r="X31" s="10"/>
    </row>
    <row r="32" spans="1:24" s="3" customFormat="1" ht="20.100000000000001" customHeight="1">
      <c r="A32" s="5">
        <v>5</v>
      </c>
      <c r="B32" s="47" t="s">
        <v>10</v>
      </c>
      <c r="C32" s="117">
        <f t="shared" si="13"/>
        <v>2.5125120000000001</v>
      </c>
      <c r="D32" s="118">
        <f t="shared" si="13"/>
        <v>-0.104712</v>
      </c>
      <c r="E32" s="118">
        <f t="shared" si="13"/>
        <v>2.4077999999999995</v>
      </c>
      <c r="F32" s="118">
        <f t="shared" si="14"/>
        <v>1.7506719999999998</v>
      </c>
      <c r="G32" s="118">
        <f t="shared" si="15"/>
        <v>3.5727999999999982E-2</v>
      </c>
      <c r="H32" s="118">
        <f t="shared" si="16"/>
        <v>1.7863999999999987</v>
      </c>
      <c r="I32" s="118">
        <f t="shared" si="17"/>
        <v>1.0499720000000003</v>
      </c>
      <c r="J32" s="118">
        <f t="shared" si="18"/>
        <v>2.1428000000000003E-2</v>
      </c>
      <c r="K32" s="118">
        <f t="shared" si="19"/>
        <v>1.0713999999999997</v>
      </c>
      <c r="L32" s="118">
        <f t="shared" si="20"/>
        <v>2.242972</v>
      </c>
      <c r="M32" s="118">
        <f t="shared" si="21"/>
        <v>4.5427999999999996E-2</v>
      </c>
      <c r="N32" s="118">
        <f t="shared" si="22"/>
        <v>2.2883999999999993</v>
      </c>
      <c r="O32" s="118">
        <f t="shared" si="23"/>
        <v>3.9169720000000003</v>
      </c>
      <c r="P32" s="118">
        <f t="shared" si="24"/>
        <v>-0.29557200000000006</v>
      </c>
      <c r="Q32" s="118">
        <f t="shared" si="25"/>
        <v>3.6213999999999995</v>
      </c>
      <c r="R32" s="118">
        <f t="shared" si="26"/>
        <v>3.601972</v>
      </c>
      <c r="S32" s="118">
        <f t="shared" si="27"/>
        <v>-0.33057199999999998</v>
      </c>
      <c r="T32" s="118">
        <f t="shared" si="28"/>
        <v>3.271399999999999</v>
      </c>
      <c r="U32" s="12" t="s">
        <v>37</v>
      </c>
      <c r="V32" s="10"/>
      <c r="W32" s="10"/>
      <c r="X32" s="10"/>
    </row>
    <row r="33" spans="1:24" s="3" customFormat="1" ht="20.100000000000001" customHeight="1">
      <c r="A33" s="6">
        <v>6</v>
      </c>
      <c r="B33" s="47" t="s">
        <v>11</v>
      </c>
      <c r="C33" s="117">
        <f t="shared" si="13"/>
        <v>-0.14299999999999996</v>
      </c>
      <c r="D33" s="118">
        <f t="shared" si="13"/>
        <v>-0.16519999999999999</v>
      </c>
      <c r="E33" s="118">
        <f t="shared" si="13"/>
        <v>-0.3081999999999997</v>
      </c>
      <c r="F33" s="118">
        <f t="shared" si="14"/>
        <v>-9.0000000000003411E-3</v>
      </c>
      <c r="G33" s="118">
        <f t="shared" si="15"/>
        <v>-1.0000000000000009E-3</v>
      </c>
      <c r="H33" s="118">
        <f t="shared" si="16"/>
        <v>-9.9999999999997868E-3</v>
      </c>
      <c r="I33" s="118">
        <f t="shared" si="17"/>
        <v>-0.72700000000000031</v>
      </c>
      <c r="J33" s="118">
        <f t="shared" si="18"/>
        <v>0.27699999999999997</v>
      </c>
      <c r="K33" s="118">
        <f t="shared" si="19"/>
        <v>-0.45000000000000018</v>
      </c>
      <c r="L33" s="118">
        <f t="shared" si="20"/>
        <v>-0.39499999999999957</v>
      </c>
      <c r="M33" s="118">
        <f t="shared" si="21"/>
        <v>0.29399999999999998</v>
      </c>
      <c r="N33" s="118">
        <f t="shared" si="22"/>
        <v>-0.10099999999999909</v>
      </c>
      <c r="O33" s="118">
        <f t="shared" si="23"/>
        <v>-0.18499999999999961</v>
      </c>
      <c r="P33" s="118">
        <f t="shared" si="24"/>
        <v>-0.79499999999999993</v>
      </c>
      <c r="Q33" s="118">
        <f t="shared" si="25"/>
        <v>-0.97999999999999954</v>
      </c>
      <c r="R33" s="118">
        <f t="shared" si="26"/>
        <v>0.60099999999999998</v>
      </c>
      <c r="S33" s="118">
        <f t="shared" si="27"/>
        <v>-0.60099999999999998</v>
      </c>
      <c r="T33" s="118">
        <f t="shared" si="28"/>
        <v>0</v>
      </c>
      <c r="U33" s="12" t="s">
        <v>37</v>
      </c>
      <c r="V33" s="10"/>
      <c r="W33" s="10"/>
      <c r="X33" s="10"/>
    </row>
    <row r="34" spans="1:24" s="3" customFormat="1" ht="20.100000000000001" customHeight="1">
      <c r="A34" s="5">
        <v>7</v>
      </c>
      <c r="B34" s="47" t="s">
        <v>12</v>
      </c>
      <c r="C34" s="117">
        <f t="shared" si="13"/>
        <v>0.95792899999999859</v>
      </c>
      <c r="D34" s="118">
        <f t="shared" si="13"/>
        <v>-0.84010900000000022</v>
      </c>
      <c r="E34" s="118">
        <f t="shared" si="13"/>
        <v>0.1178200000000004</v>
      </c>
      <c r="F34" s="118">
        <f t="shared" si="14"/>
        <v>2.5845509999999976</v>
      </c>
      <c r="G34" s="118">
        <f t="shared" si="15"/>
        <v>0.13602899999999973</v>
      </c>
      <c r="H34" s="118">
        <f t="shared" si="16"/>
        <v>2.7205799999999982</v>
      </c>
      <c r="I34" s="118">
        <f t="shared" si="17"/>
        <v>-9.3476500000001295E-2</v>
      </c>
      <c r="J34" s="118">
        <f t="shared" si="18"/>
        <v>-5.3935000000002731E-3</v>
      </c>
      <c r="K34" s="118">
        <f t="shared" si="19"/>
        <v>-9.8869999999998015E-2</v>
      </c>
      <c r="L34" s="118">
        <f t="shared" si="20"/>
        <v>-1.9104765000000015</v>
      </c>
      <c r="M34" s="118">
        <f t="shared" si="21"/>
        <v>-0.10039350000000002</v>
      </c>
      <c r="N34" s="118">
        <f t="shared" si="22"/>
        <v>-2.010869999999997</v>
      </c>
      <c r="O34" s="118">
        <f t="shared" si="23"/>
        <v>1.8915234999999981</v>
      </c>
      <c r="P34" s="118">
        <f t="shared" si="24"/>
        <v>-2.1393934999999997</v>
      </c>
      <c r="Q34" s="118">
        <f t="shared" si="25"/>
        <v>-0.24786999999999892</v>
      </c>
      <c r="R34" s="118">
        <f t="shared" si="26"/>
        <v>2.3175235000000001</v>
      </c>
      <c r="S34" s="118">
        <f t="shared" si="27"/>
        <v>-2.0913935000000006</v>
      </c>
      <c r="T34" s="118">
        <f t="shared" si="28"/>
        <v>0.22612999999999772</v>
      </c>
      <c r="U34" s="12" t="s">
        <v>37</v>
      </c>
      <c r="V34" s="10"/>
      <c r="W34" s="10"/>
      <c r="X34" s="10"/>
    </row>
    <row r="35" spans="1:24" s="3" customFormat="1" ht="20.100000000000001" customHeight="1">
      <c r="A35" s="6">
        <v>8</v>
      </c>
      <c r="B35" s="47" t="s">
        <v>13</v>
      </c>
      <c r="C35" s="117">
        <f t="shared" si="13"/>
        <v>0</v>
      </c>
      <c r="D35" s="118">
        <f t="shared" si="13"/>
        <v>0.48213399999999995</v>
      </c>
      <c r="E35" s="118">
        <f t="shared" si="13"/>
        <v>0.48213399999999995</v>
      </c>
      <c r="F35" s="118">
        <f t="shared" si="14"/>
        <v>0</v>
      </c>
      <c r="G35" s="118">
        <f t="shared" si="15"/>
        <v>0.19530999999999987</v>
      </c>
      <c r="H35" s="118">
        <f t="shared" si="16"/>
        <v>0.19530999999999987</v>
      </c>
      <c r="I35" s="118">
        <f t="shared" si="17"/>
        <v>0</v>
      </c>
      <c r="J35" s="118">
        <f t="shared" si="18"/>
        <v>0.45108999999999999</v>
      </c>
      <c r="K35" s="118">
        <f t="shared" si="19"/>
        <v>0.45108999999999999</v>
      </c>
      <c r="L35" s="118">
        <f t="shared" si="20"/>
        <v>0</v>
      </c>
      <c r="M35" s="118">
        <f t="shared" si="21"/>
        <v>0.46709000000000001</v>
      </c>
      <c r="N35" s="118">
        <f t="shared" si="22"/>
        <v>0.46709000000000001</v>
      </c>
      <c r="O35" s="118">
        <f t="shared" si="23"/>
        <v>0</v>
      </c>
      <c r="P35" s="118">
        <f t="shared" si="24"/>
        <v>0.58409</v>
      </c>
      <c r="Q35" s="118">
        <f t="shared" si="25"/>
        <v>0.58409</v>
      </c>
      <c r="R35" s="118">
        <f t="shared" si="26"/>
        <v>0</v>
      </c>
      <c r="S35" s="118">
        <f t="shared" si="27"/>
        <v>0.71309</v>
      </c>
      <c r="T35" s="118">
        <f t="shared" si="28"/>
        <v>0.71309</v>
      </c>
      <c r="U35" s="12" t="s">
        <v>37</v>
      </c>
      <c r="V35" s="10"/>
      <c r="W35" s="10"/>
      <c r="X35" s="10"/>
    </row>
    <row r="36" spans="1:24" s="3" customFormat="1" ht="20.100000000000001" customHeight="1">
      <c r="A36" s="5">
        <v>9</v>
      </c>
      <c r="B36" s="47" t="s">
        <v>14</v>
      </c>
      <c r="C36" s="117">
        <f t="shared" si="13"/>
        <v>-0.2831999999999999</v>
      </c>
      <c r="D36" s="118">
        <f t="shared" si="13"/>
        <v>-1.4999999999999996E-2</v>
      </c>
      <c r="E36" s="118">
        <f t="shared" si="13"/>
        <v>-0.29819999999999991</v>
      </c>
      <c r="F36" s="118">
        <f t="shared" si="14"/>
        <v>-5.9800000000000075E-2</v>
      </c>
      <c r="G36" s="118">
        <f t="shared" si="15"/>
        <v>-1.1999999999999997E-3</v>
      </c>
      <c r="H36" s="118">
        <f t="shared" si="16"/>
        <v>-6.0999999999999943E-2</v>
      </c>
      <c r="I36" s="118">
        <f t="shared" si="17"/>
        <v>-2.9799999999999827E-2</v>
      </c>
      <c r="J36" s="118">
        <f t="shared" si="18"/>
        <v>-2.0000000000000226E-4</v>
      </c>
      <c r="K36" s="118">
        <f t="shared" si="19"/>
        <v>-2.9999999999999805E-2</v>
      </c>
      <c r="L36" s="118">
        <f t="shared" si="20"/>
        <v>-0.4847999999999999</v>
      </c>
      <c r="M36" s="118">
        <f t="shared" si="21"/>
        <v>-3.5199999999999995E-2</v>
      </c>
      <c r="N36" s="118">
        <f t="shared" si="22"/>
        <v>-0.52</v>
      </c>
      <c r="O36" s="118">
        <f t="shared" si="23"/>
        <v>-0.35679999999999978</v>
      </c>
      <c r="P36" s="118">
        <f t="shared" si="24"/>
        <v>-3.2000000000000015E-3</v>
      </c>
      <c r="Q36" s="118">
        <f t="shared" si="25"/>
        <v>-0.35999999999999988</v>
      </c>
      <c r="R36" s="118">
        <f t="shared" si="26"/>
        <v>-0.4847999999999999</v>
      </c>
      <c r="S36" s="118">
        <f t="shared" si="27"/>
        <v>-3.5199999999999995E-2</v>
      </c>
      <c r="T36" s="118">
        <f t="shared" si="28"/>
        <v>-0.52</v>
      </c>
      <c r="U36" s="12" t="s">
        <v>37</v>
      </c>
      <c r="V36" s="10"/>
      <c r="W36" s="10"/>
      <c r="X36" s="10"/>
    </row>
    <row r="37" spans="1:24" s="3" customFormat="1" ht="20.100000000000001" customHeight="1">
      <c r="A37" s="6">
        <v>10</v>
      </c>
      <c r="B37" s="47" t="s">
        <v>15</v>
      </c>
      <c r="C37" s="117">
        <f t="shared" si="13"/>
        <v>1.0443140000000004</v>
      </c>
      <c r="D37" s="118">
        <f t="shared" si="13"/>
        <v>-0.15539399999999998</v>
      </c>
      <c r="E37" s="118">
        <f t="shared" si="13"/>
        <v>0.88892000000000027</v>
      </c>
      <c r="F37" s="118">
        <f t="shared" si="14"/>
        <v>0.51357000000000053</v>
      </c>
      <c r="G37" s="118">
        <f t="shared" si="15"/>
        <v>2.7029999999999998E-2</v>
      </c>
      <c r="H37" s="118">
        <f t="shared" si="16"/>
        <v>0.54060000000000041</v>
      </c>
      <c r="I37" s="118">
        <f t="shared" si="17"/>
        <v>-0.14149999999999974</v>
      </c>
      <c r="J37" s="118">
        <f t="shared" si="18"/>
        <v>-7.4999999999999512E-3</v>
      </c>
      <c r="K37" s="118">
        <f t="shared" si="19"/>
        <v>-0.14900000000000002</v>
      </c>
      <c r="L37" s="118">
        <f t="shared" si="20"/>
        <v>0.36549999999999994</v>
      </c>
      <c r="M37" s="118">
        <f t="shared" si="21"/>
        <v>1.9500000000000017E-2</v>
      </c>
      <c r="N37" s="118">
        <f t="shared" si="22"/>
        <v>0.38499999999999979</v>
      </c>
      <c r="O37" s="118">
        <f t="shared" si="23"/>
        <v>2.2715000000000005</v>
      </c>
      <c r="P37" s="118">
        <f t="shared" si="24"/>
        <v>-0.40249999999999997</v>
      </c>
      <c r="Q37" s="118">
        <f t="shared" si="25"/>
        <v>1.8690000000000007</v>
      </c>
      <c r="R37" s="118">
        <f t="shared" si="26"/>
        <v>2.2125000000000004</v>
      </c>
      <c r="S37" s="118">
        <f t="shared" si="27"/>
        <v>-0.41349999999999998</v>
      </c>
      <c r="T37" s="118">
        <f t="shared" si="28"/>
        <v>1.7990000000000004</v>
      </c>
      <c r="U37" s="12" t="s">
        <v>37</v>
      </c>
      <c r="V37" s="10"/>
      <c r="W37" s="10"/>
      <c r="X37" s="10"/>
    </row>
    <row r="38" spans="1:24" s="3" customFormat="1" ht="20.100000000000001" customHeight="1">
      <c r="A38" s="7">
        <v>11</v>
      </c>
      <c r="B38" s="47" t="s">
        <v>16</v>
      </c>
      <c r="C38" s="117">
        <f>(F38+I38+L38+O38+R38)/5</f>
        <v>-9.1999999999999957E-2</v>
      </c>
      <c r="D38" s="118">
        <f t="shared" si="13"/>
        <v>-2.3599999999999999E-2</v>
      </c>
      <c r="E38" s="118">
        <f t="shared" si="13"/>
        <v>-0.11559999999999997</v>
      </c>
      <c r="F38" s="118">
        <f t="shared" si="14"/>
        <v>4.1400000000000048E-2</v>
      </c>
      <c r="G38" s="118">
        <f t="shared" si="15"/>
        <v>4.5999999999999999E-3</v>
      </c>
      <c r="H38" s="118">
        <f t="shared" si="16"/>
        <v>4.6000000000000041E-2</v>
      </c>
      <c r="I38" s="118">
        <f t="shared" si="17"/>
        <v>7.8400000000000025E-2</v>
      </c>
      <c r="J38" s="118">
        <f t="shared" si="18"/>
        <v>8.5999999999999965E-3</v>
      </c>
      <c r="K38" s="118">
        <f t="shared" si="19"/>
        <v>8.7000000000000022E-2</v>
      </c>
      <c r="L38" s="118">
        <f t="shared" si="20"/>
        <v>-0.21360000000000001</v>
      </c>
      <c r="M38" s="118">
        <f t="shared" si="21"/>
        <v>-2.3399999999999997E-2</v>
      </c>
      <c r="N38" s="118">
        <f t="shared" si="22"/>
        <v>-0.23699999999999999</v>
      </c>
      <c r="O38" s="118">
        <f t="shared" si="23"/>
        <v>0.21140000000000003</v>
      </c>
      <c r="P38" s="118">
        <f t="shared" si="24"/>
        <v>2.3599999999999999E-2</v>
      </c>
      <c r="Q38" s="118">
        <f t="shared" si="25"/>
        <v>0.23499999999999999</v>
      </c>
      <c r="R38" s="118">
        <f t="shared" si="26"/>
        <v>-0.57759999999999989</v>
      </c>
      <c r="S38" s="118">
        <f t="shared" si="27"/>
        <v>-0.13139999999999999</v>
      </c>
      <c r="T38" s="118">
        <f t="shared" si="28"/>
        <v>-0.70899999999999985</v>
      </c>
      <c r="U38" s="12" t="s">
        <v>37</v>
      </c>
      <c r="V38" s="10"/>
      <c r="W38" s="10"/>
      <c r="X38" s="10"/>
    </row>
    <row r="39" spans="1:24" s="3" customFormat="1" ht="20.100000000000001" customHeight="1" thickBot="1">
      <c r="A39" s="17">
        <v>12</v>
      </c>
      <c r="B39" s="48" t="s">
        <v>17</v>
      </c>
      <c r="C39" s="119">
        <f t="shared" si="13"/>
        <v>0</v>
      </c>
      <c r="D39" s="120">
        <f t="shared" si="13"/>
        <v>-1.1149999999999993E-2</v>
      </c>
      <c r="E39" s="120">
        <f t="shared" si="13"/>
        <v>-1.1149999999999993E-2</v>
      </c>
      <c r="F39" s="120">
        <f t="shared" si="14"/>
        <v>0</v>
      </c>
      <c r="G39" s="120">
        <f t="shared" si="15"/>
        <v>-8.9949999999999974E-2</v>
      </c>
      <c r="H39" s="120">
        <f t="shared" si="16"/>
        <v>-8.9949999999999974E-2</v>
      </c>
      <c r="I39" s="120">
        <f t="shared" si="17"/>
        <v>0</v>
      </c>
      <c r="J39" s="120">
        <f t="shared" si="18"/>
        <v>-1.6950000000000021E-2</v>
      </c>
      <c r="K39" s="120">
        <f t="shared" si="19"/>
        <v>-1.6950000000000021E-2</v>
      </c>
      <c r="L39" s="120">
        <f t="shared" si="20"/>
        <v>0</v>
      </c>
      <c r="M39" s="120">
        <f t="shared" si="21"/>
        <v>-1.0950000000000015E-2</v>
      </c>
      <c r="N39" s="120">
        <f t="shared" si="22"/>
        <v>-1.0950000000000015E-2</v>
      </c>
      <c r="O39" s="120">
        <f t="shared" si="23"/>
        <v>0</v>
      </c>
      <c r="P39" s="120">
        <f t="shared" si="24"/>
        <v>8.8050000000000017E-2</v>
      </c>
      <c r="Q39" s="120">
        <f t="shared" si="25"/>
        <v>8.8050000000000017E-2</v>
      </c>
      <c r="R39" s="120">
        <f t="shared" si="26"/>
        <v>0</v>
      </c>
      <c r="S39" s="120">
        <f t="shared" si="27"/>
        <v>-2.5949999999999973E-2</v>
      </c>
      <c r="T39" s="120">
        <f t="shared" si="28"/>
        <v>-2.5949999999999973E-2</v>
      </c>
      <c r="U39" s="18" t="s">
        <v>37</v>
      </c>
      <c r="V39" s="10"/>
      <c r="W39" s="10"/>
      <c r="X39" s="10"/>
    </row>
    <row r="40" spans="1:24" s="3" customFormat="1" ht="20.100000000000001" customHeight="1" thickBot="1">
      <c r="A40" s="60" t="s">
        <v>18</v>
      </c>
      <c r="B40" s="61"/>
      <c r="C40" s="121">
        <f t="shared" ref="C40:T40" si="29">SUM(C28:C39)</f>
        <v>5.7585794871799978</v>
      </c>
      <c r="D40" s="122">
        <f t="shared" si="29"/>
        <v>-1.7736218030800004</v>
      </c>
      <c r="E40" s="122">
        <f t="shared" si="29"/>
        <v>3.9849576840999976</v>
      </c>
      <c r="F40" s="122">
        <f t="shared" si="29"/>
        <v>8.3083398871799954</v>
      </c>
      <c r="G40" s="122">
        <f t="shared" si="29"/>
        <v>0.60996979691999997</v>
      </c>
      <c r="H40" s="122">
        <f t="shared" si="29"/>
        <v>8.9183096840999934</v>
      </c>
      <c r="I40" s="122">
        <f t="shared" si="29"/>
        <v>-1.5683606128200049</v>
      </c>
      <c r="J40" s="122">
        <f t="shared" si="29"/>
        <v>0.95573029692000011</v>
      </c>
      <c r="K40" s="122">
        <f t="shared" si="29"/>
        <v>-0.61263031590000194</v>
      </c>
      <c r="L40" s="122">
        <f t="shared" si="29"/>
        <v>-1.536061282000345E-2</v>
      </c>
      <c r="M40" s="122">
        <f t="shared" si="29"/>
        <v>0.36473029692000031</v>
      </c>
      <c r="N40" s="122">
        <f t="shared" si="29"/>
        <v>0.34936968410000102</v>
      </c>
      <c r="O40" s="122">
        <f t="shared" si="29"/>
        <v>12.314639387179996</v>
      </c>
      <c r="P40" s="122">
        <f t="shared" si="29"/>
        <v>-6.2292697030799999</v>
      </c>
      <c r="Q40" s="122">
        <f t="shared" si="29"/>
        <v>6.0853696841000016</v>
      </c>
      <c r="R40" s="122">
        <f t="shared" si="29"/>
        <v>9.7536393871799998</v>
      </c>
      <c r="S40" s="122">
        <f t="shared" si="29"/>
        <v>-4.5692697030800007</v>
      </c>
      <c r="T40" s="122">
        <f t="shared" si="29"/>
        <v>5.1843696840999938</v>
      </c>
      <c r="U40" s="13"/>
      <c r="V40" s="10"/>
      <c r="W40" s="10"/>
      <c r="X40" s="10"/>
    </row>
    <row r="41" spans="1:24" s="3" customFormat="1" ht="18.75">
      <c r="A41" s="3" t="s">
        <v>19</v>
      </c>
      <c r="B41" s="9"/>
      <c r="C41" s="9"/>
      <c r="D41" s="9"/>
      <c r="E41" s="9"/>
      <c r="F41" s="9"/>
      <c r="G41" s="9"/>
      <c r="H41" s="9"/>
      <c r="I41" s="9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s="3" customFormat="1" ht="18.75">
      <c r="A42" s="11"/>
      <c r="B42" s="9"/>
      <c r="C42" s="9"/>
      <c r="D42" s="9"/>
      <c r="E42" s="9"/>
      <c r="F42" s="9"/>
      <c r="G42" s="9"/>
      <c r="H42" s="9"/>
      <c r="I42" s="9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s="3" customFormat="1" ht="15.7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 s="3" customFormat="1" ht="15.75">
      <c r="A44" s="14"/>
      <c r="B44" s="16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</sheetData>
  <mergeCells count="30">
    <mergeCell ref="A1:X1"/>
    <mergeCell ref="A2:X2"/>
    <mergeCell ref="V3:X3"/>
    <mergeCell ref="C4:C6"/>
    <mergeCell ref="D4:F5"/>
    <mergeCell ref="G4:X4"/>
    <mergeCell ref="G5:I5"/>
    <mergeCell ref="J5:L5"/>
    <mergeCell ref="P5:R5"/>
    <mergeCell ref="S5:U5"/>
    <mergeCell ref="V5:X5"/>
    <mergeCell ref="A4:A6"/>
    <mergeCell ref="B4:B6"/>
    <mergeCell ref="M5:O5"/>
    <mergeCell ref="A3:D3"/>
    <mergeCell ref="A20:B20"/>
    <mergeCell ref="A40:B40"/>
    <mergeCell ref="C24:U24"/>
    <mergeCell ref="C25:E25"/>
    <mergeCell ref="F25:H25"/>
    <mergeCell ref="I25:K25"/>
    <mergeCell ref="L25:N25"/>
    <mergeCell ref="O25:Q25"/>
    <mergeCell ref="R25:T25"/>
    <mergeCell ref="U25:U26"/>
    <mergeCell ref="A24:A26"/>
    <mergeCell ref="B24:B26"/>
    <mergeCell ref="A22:X22"/>
    <mergeCell ref="A21:L21"/>
    <mergeCell ref="T23:U23"/>
  </mergeCells>
  <pageMargins left="0.39370078740157483" right="0.39370078740157483" top="0.74803149606299213" bottom="0.74803149606299213" header="0.31496062992125984" footer="0.31496062992125984"/>
  <pageSetup paperSize="9" scale="60" orientation="landscape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Cotton sowing</vt:lpstr>
      <vt:lpstr>'Cotton sowing'!Print_Area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2022-09-30T04:36:06Z</dcterms:modified>
</cp:coreProperties>
</file>